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s1.kobe.local\work1\06_文化スポーツ局\02_スポーツ交流課\◆スポーツ交流課（旧スポーツ企画課）\05_青少年スポーツライン（新）\R7\01_AJDF\01_AJDF(R8)\12_プログラム原稿\"/>
    </mc:Choice>
  </mc:AlternateContent>
  <workbookProtection workbookPassword="9690" lockStructure="1"/>
  <bookViews>
    <workbookView showHorizontalScroll="0" showVerticalScroll="0" xWindow="0" yWindow="0" windowWidth="23040" windowHeight="8616" activeTab="2"/>
  </bookViews>
  <sheets>
    <sheet name="基本情報入力①プログラム原稿" sheetId="18" r:id="rId1"/>
    <sheet name="②A用紙（参加発表）" sheetId="5" r:id="rId2"/>
    <sheet name="③使用曲目報告書" sheetId="21" r:id="rId3"/>
    <sheet name="リスト縦" sheetId="3" state="hidden" r:id="rId4"/>
    <sheet name="リスト横" sheetId="4" state="hidden" r:id="rId5"/>
  </sheets>
  <externalReferences>
    <externalReference r:id="rId6"/>
  </externalReferences>
  <definedNames>
    <definedName name="_xlnm._FilterDatabase" localSheetId="1" hidden="1">'②A用紙（参加発表）'!$R$27:$S$28</definedName>
    <definedName name="_xlnm._FilterDatabase" localSheetId="4" hidden="1">リスト横!$A$1:$A$49</definedName>
    <definedName name="_xlnm._FilterDatabase" localSheetId="3" hidden="1">リスト縦!$A$1:$A$49</definedName>
    <definedName name="A1用紙提出用コンクール部門出演者人数合計" localSheetId="0">基本情報入力①プログラム原稿!$B$59</definedName>
    <definedName name="A1用紙提出用コンクール部門出演者人数女" localSheetId="0">基本情報入力①プログラム原稿!$B$57</definedName>
    <definedName name="A1用紙提出用コンクール部門出演者人数男" localSheetId="0">基本情報入力①プログラム原稿!$B$58</definedName>
    <definedName name="List_都道府県" localSheetId="2">[1]リスト縦!$A$2:$A$49</definedName>
    <definedName name="List_都道府県" localSheetId="4">リスト横!$A$2:$A$49</definedName>
    <definedName name="List_都道府県">リスト縦!$A$2:$A$49</definedName>
    <definedName name="PC用メールアドレス_アカウント" localSheetId="0">基本情報入力①プログラム原稿!$A$19</definedName>
    <definedName name="PC用メールアドレス_ドメイン" localSheetId="0">基本情報入力①プログラム原稿!$K$19</definedName>
    <definedName name="_xlnm.Print_Area" localSheetId="1">'②A用紙（参加発表）'!$A$1:$BC$47</definedName>
    <definedName name="_xlnm.Print_Area" localSheetId="2">③使用曲目報告書!$A$1:$AC$18</definedName>
    <definedName name="_xlnm.Print_Area" localSheetId="0">基本情報入力①プログラム原稿!$A$1:$BF$68</definedName>
    <definedName name="コンクール部門作品タイトル" localSheetId="0">基本情報入力①プログラム原稿!$A$26</definedName>
    <definedName name="コンクール部門作品タイトルアナウンス用読み仮名" localSheetId="0">基本情報入力①プログラム原稿!$A$28</definedName>
    <definedName name="コンクール部門参加者氏名01姓" localSheetId="0">基本情報入力①プログラム原稿!$B$46</definedName>
    <definedName name="コンクール部門参加者氏名01名" localSheetId="0">基本情報入力①プログラム原稿!$G$46</definedName>
    <definedName name="コンクール部門参加者氏名02姓" localSheetId="0">基本情報入力①プログラム原稿!$I$46</definedName>
    <definedName name="コンクール部門参加者氏名02名" localSheetId="0">基本情報入力①プログラム原稿!$N$46</definedName>
    <definedName name="コンクール部門参加者氏名03姓" localSheetId="0">基本情報入力①プログラム原稿!$P$46</definedName>
    <definedName name="コンクール部門参加者氏名03名" localSheetId="0">基本情報入力①プログラム原稿!$U$46</definedName>
    <definedName name="コンクール部門参加者氏名04姓" localSheetId="0">基本情報入力①プログラム原稿!$W$46</definedName>
    <definedName name="コンクール部門参加者氏名04名" localSheetId="0">基本情報入力①プログラム原稿!$AB$46</definedName>
    <definedName name="コンクール部門参加者氏名05姓" localSheetId="0">基本情報入力①プログラム原稿!$AD$46</definedName>
    <definedName name="コンクール部門参加者氏名05名" localSheetId="0">基本情報入力①プログラム原稿!$AI$46</definedName>
    <definedName name="コンクール部門参加者氏名06姓" localSheetId="0">基本情報入力①プログラム原稿!$B$47</definedName>
    <definedName name="コンクール部門参加者氏名06名" localSheetId="0">基本情報入力①プログラム原稿!$G$47</definedName>
    <definedName name="コンクール部門参加者氏名07姓" localSheetId="0">基本情報入力①プログラム原稿!$I$47</definedName>
    <definedName name="コンクール部門参加者氏名07名" localSheetId="0">基本情報入力①プログラム原稿!$N$47</definedName>
    <definedName name="コンクール部門参加者氏名08姓" localSheetId="0">基本情報入力①プログラム原稿!$P$47</definedName>
    <definedName name="コンクール部門参加者氏名08名" localSheetId="0">基本情報入力①プログラム原稿!$U$47</definedName>
    <definedName name="コンクール部門参加者氏名09姓" localSheetId="0">基本情報入力①プログラム原稿!$W$47</definedName>
    <definedName name="コンクール部門参加者氏名09名" localSheetId="0">基本情報入力①プログラム原稿!$AB$47</definedName>
    <definedName name="コンクール部門参加者氏名10姓" localSheetId="0">基本情報入力①プログラム原稿!$AD$47</definedName>
    <definedName name="コンクール部門参加者氏名10名" localSheetId="0">基本情報入力①プログラム原稿!$AI$47</definedName>
    <definedName name="コンクール部門参加者氏名11姓" localSheetId="0">基本情報入力①プログラム原稿!$B$48</definedName>
    <definedName name="コンクール部門参加者氏名11名" localSheetId="0">基本情報入力①プログラム原稿!$G$48</definedName>
    <definedName name="コンクール部門参加者氏名12姓" localSheetId="0">基本情報入力①プログラム原稿!$I$48</definedName>
    <definedName name="コンクール部門参加者氏名12名" localSheetId="0">基本情報入力①プログラム原稿!$N$48</definedName>
    <definedName name="コンクール部門参加者氏名13姓" localSheetId="0">基本情報入力①プログラム原稿!$P$48</definedName>
    <definedName name="コンクール部門参加者氏名13名" localSheetId="0">基本情報入力①プログラム原稿!$U$48</definedName>
    <definedName name="コンクール部門参加者氏名14姓" localSheetId="0">基本情報入力①プログラム原稿!$W$48</definedName>
    <definedName name="コンクール部門参加者氏名14名" localSheetId="0">基本情報入力①プログラム原稿!$AB$48</definedName>
    <definedName name="コンクール部門参加者氏名15姓" localSheetId="0">基本情報入力①プログラム原稿!$AD$48</definedName>
    <definedName name="コンクール部門参加者氏名15名" localSheetId="0">基本情報入力①プログラム原稿!$AI$48</definedName>
    <definedName name="コンクール部門参加者氏名16姓" localSheetId="0">基本情報入力①プログラム原稿!$B$49</definedName>
    <definedName name="コンクール部門参加者氏名16名" localSheetId="0">基本情報入力①プログラム原稿!$G$49</definedName>
    <definedName name="コンクール部門参加者氏名17姓" localSheetId="0">基本情報入力①プログラム原稿!$I$49</definedName>
    <definedName name="コンクール部門参加者氏名17名" localSheetId="0">基本情報入力①プログラム原稿!$N$49</definedName>
    <definedName name="コンクール部門参加者氏名18姓" localSheetId="0">基本情報入力①プログラム原稿!$P$49</definedName>
    <definedName name="コンクール部門参加者氏名18名" localSheetId="0">基本情報入力①プログラム原稿!$U$49</definedName>
    <definedName name="コンクール部門参加者氏名19姓" localSheetId="0">基本情報入力①プログラム原稿!$W$49</definedName>
    <definedName name="コンクール部門参加者氏名19名" localSheetId="0">基本情報入力①プログラム原稿!$AB$49</definedName>
    <definedName name="コンクール部門参加者氏名20姓" localSheetId="0">基本情報入力①プログラム原稿!$AD$49</definedName>
    <definedName name="コンクール部門参加者氏名20名" localSheetId="0">基本情報入力①プログラム原稿!$AI$49</definedName>
    <definedName name="コンクール部門参加者氏名21姓" localSheetId="0">基本情報入力①プログラム原稿!$B$50</definedName>
    <definedName name="コンクール部門参加者氏名21名" localSheetId="0">基本情報入力①プログラム原稿!$G$50</definedName>
    <definedName name="コンクール部門参加者氏名22姓" localSheetId="0">基本情報入力①プログラム原稿!$I$50</definedName>
    <definedName name="コンクール部門参加者氏名22名" localSheetId="0">基本情報入力①プログラム原稿!$N$50</definedName>
    <definedName name="コンクール部門参加者氏名23姓" localSheetId="0">基本情報入力①プログラム原稿!$P$50</definedName>
    <definedName name="コンクール部門参加者氏名23名" localSheetId="0">基本情報入力①プログラム原稿!$U$50</definedName>
    <definedName name="コンクール部門参加者氏名24姓" localSheetId="0">基本情報入力①プログラム原稿!$W$50</definedName>
    <definedName name="コンクール部門参加者氏名24名" localSheetId="0">基本情報入力①プログラム原稿!$AB$50</definedName>
    <definedName name="コンクール部門参加者氏名25姓" localSheetId="0">基本情報入力①プログラム原稿!$AD$50</definedName>
    <definedName name="コンクール部門参加者氏名25名" localSheetId="0">基本情報入力①プログラム原稿!$AI$50</definedName>
    <definedName name="コンクール部門参加者氏名26姓" localSheetId="0">基本情報入力①プログラム原稿!$B$51</definedName>
    <definedName name="コンクール部門参加者氏名26名" localSheetId="0">基本情報入力①プログラム原稿!$G$51</definedName>
    <definedName name="コンクール部門参加者氏名27姓" localSheetId="0">基本情報入力①プログラム原稿!$I$51</definedName>
    <definedName name="コンクール部門参加者氏名27名" localSheetId="0">基本情報入力①プログラム原稿!$N$51</definedName>
    <definedName name="コンクール部門参加者氏名28姓" localSheetId="0">基本情報入力①プログラム原稿!$P$51</definedName>
    <definedName name="コンクール部門参加者氏名28名" localSheetId="0">基本情報入力①プログラム原稿!$U$51</definedName>
    <definedName name="コンクール部門参加者氏名29姓" localSheetId="0">基本情報入力①プログラム原稿!$W$51</definedName>
    <definedName name="コンクール部門参加者氏名29名" localSheetId="0">基本情報入力①プログラム原稿!$AB$51</definedName>
    <definedName name="コンクール部門参加者氏名30姓" localSheetId="0">基本情報入力①プログラム原稿!$AD$51</definedName>
    <definedName name="コンクール部門参加者氏名30名" localSheetId="0">基本情報入力①プログラム原稿!$AI$51</definedName>
    <definedName name="学校名" localSheetId="0">基本情報入力①プログラム原稿!$A$9</definedName>
    <definedName name="緊急連絡先携帯TEL_後" localSheetId="0">基本情報入力①プログラム原稿!$I$17</definedName>
    <definedName name="緊急連絡先携帯TEL_前" localSheetId="0">基本情報入力①プログラム原稿!$A$17</definedName>
    <definedName name="緊急連絡先携帯TEL_中" localSheetId="0">基本情報入力①プログラム原稿!$E$17</definedName>
    <definedName name="顧問又は指導教員氏名" localSheetId="0">基本情報入力①プログラム原稿!$A$15</definedName>
    <definedName name="都道府県" localSheetId="0">基本情報入力①プログラム原稿!$A$13</definedName>
  </definedNames>
  <calcPr calcId="162913"/>
</workbook>
</file>

<file path=xl/calcChain.xml><?xml version="1.0" encoding="utf-8"?>
<calcChain xmlns="http://schemas.openxmlformats.org/spreadsheetml/2006/main">
  <c r="Z18" i="5" l="1"/>
  <c r="L4" i="21" l="1"/>
  <c r="L3" i="21"/>
  <c r="L2" i="21"/>
  <c r="A2" i="21" l="1"/>
  <c r="AU37" i="5"/>
  <c r="AJ37" i="5"/>
  <c r="Y37" i="5"/>
  <c r="N37" i="5"/>
  <c r="C37" i="5"/>
  <c r="AU36" i="5"/>
  <c r="AJ36" i="5"/>
  <c r="Y36" i="5"/>
  <c r="N36" i="5"/>
  <c r="C36" i="5"/>
  <c r="H2" i="21" l="1"/>
  <c r="C4" i="21"/>
  <c r="K59" i="18"/>
  <c r="C59" i="18"/>
  <c r="AC5" i="5"/>
  <c r="AU5" i="5"/>
  <c r="A39" i="5"/>
  <c r="AL5" i="5" l="1"/>
  <c r="O45" i="5" l="1"/>
  <c r="AK43" i="5"/>
  <c r="AU35" i="5"/>
  <c r="AU34" i="5"/>
  <c r="AU33" i="5"/>
  <c r="AU32" i="5"/>
  <c r="AU31" i="5"/>
  <c r="AJ35" i="5"/>
  <c r="AJ34" i="5"/>
  <c r="AJ33" i="5"/>
  <c r="AJ32" i="5"/>
  <c r="AJ31" i="5"/>
  <c r="Y35" i="5"/>
  <c r="Y34" i="5"/>
  <c r="Y33" i="5"/>
  <c r="Y32" i="5"/>
  <c r="Y31" i="5"/>
  <c r="N35" i="5"/>
  <c r="N34" i="5"/>
  <c r="N33" i="5"/>
  <c r="N32" i="5"/>
  <c r="N31" i="5"/>
  <c r="C35" i="5"/>
  <c r="C34" i="5"/>
  <c r="C33" i="5"/>
  <c r="C32" i="5"/>
  <c r="C31" i="5"/>
  <c r="AU30" i="5"/>
  <c r="AJ30" i="5"/>
  <c r="Y30" i="5"/>
  <c r="N30" i="5"/>
  <c r="C30" i="5"/>
  <c r="T31" i="18"/>
  <c r="S31" i="18"/>
  <c r="R31" i="18"/>
  <c r="Q31" i="18"/>
  <c r="P31" i="18"/>
  <c r="O31" i="18"/>
  <c r="N31" i="18"/>
  <c r="M31" i="18"/>
  <c r="L31" i="18"/>
  <c r="K31" i="18"/>
  <c r="J31" i="18"/>
  <c r="I31" i="18"/>
  <c r="H31" i="18"/>
  <c r="G31" i="18"/>
  <c r="F31" i="18"/>
  <c r="E31" i="18"/>
  <c r="D31" i="18"/>
  <c r="C31" i="18"/>
  <c r="B31" i="18"/>
  <c r="A31" i="18"/>
  <c r="A33" i="18" l="1"/>
  <c r="B33" i="18"/>
  <c r="C33" i="18"/>
  <c r="E33" i="18"/>
  <c r="S12" i="5"/>
  <c r="S13" i="5"/>
  <c r="AS46" i="5"/>
  <c r="AG46" i="5"/>
  <c r="AA46" i="5"/>
  <c r="U46" i="5"/>
  <c r="P46" i="5"/>
  <c r="AU13" i="5" l="1"/>
  <c r="P16" i="5"/>
  <c r="Z43" i="5"/>
  <c r="Z42" i="5"/>
  <c r="O43" i="5"/>
  <c r="O42" i="5"/>
  <c r="BB26" i="5"/>
  <c r="AZ26" i="5"/>
  <c r="AX26" i="5"/>
  <c r="AV26" i="5"/>
  <c r="AT26" i="5"/>
  <c r="AR26" i="5"/>
  <c r="AP26" i="5"/>
  <c r="AN26" i="5"/>
  <c r="AL26" i="5"/>
  <c r="AJ26" i="5"/>
  <c r="AH26" i="5"/>
  <c r="AF26" i="5"/>
  <c r="AD26" i="5"/>
  <c r="AB26" i="5"/>
  <c r="Z26" i="5"/>
  <c r="X26" i="5"/>
  <c r="V26" i="5"/>
  <c r="T26" i="5"/>
  <c r="R26" i="5"/>
  <c r="P26" i="5"/>
  <c r="BB23" i="5"/>
  <c r="AZ23" i="5"/>
  <c r="AX23" i="5"/>
  <c r="AV23" i="5"/>
  <c r="AT23" i="5"/>
  <c r="AR23" i="5"/>
  <c r="AP23" i="5"/>
  <c r="AN23" i="5"/>
  <c r="AL23" i="5"/>
  <c r="AJ23" i="5"/>
  <c r="AH23" i="5"/>
  <c r="AF23" i="5"/>
  <c r="AD23" i="5"/>
  <c r="AB23" i="5"/>
  <c r="Z23" i="5"/>
  <c r="X23" i="5"/>
  <c r="V23" i="5"/>
  <c r="T23" i="5"/>
  <c r="R23" i="5"/>
  <c r="P23" i="5"/>
  <c r="P21" i="5"/>
  <c r="R21" i="5"/>
  <c r="T21" i="5"/>
  <c r="D33" i="18"/>
  <c r="V21" i="5" s="1"/>
  <c r="X21" i="5"/>
  <c r="F33" i="18"/>
  <c r="Z21" i="5" s="1"/>
  <c r="G33" i="18"/>
  <c r="AB21" i="5" s="1"/>
  <c r="H33" i="18"/>
  <c r="AD21" i="5" s="1"/>
  <c r="I33" i="18"/>
  <c r="AF21" i="5" s="1"/>
  <c r="J33" i="18"/>
  <c r="AH21" i="5" s="1"/>
  <c r="K33" i="18"/>
  <c r="AJ21" i="5" s="1"/>
  <c r="L33" i="18"/>
  <c r="AL21" i="5" s="1"/>
  <c r="M33" i="18"/>
  <c r="AN21" i="5" s="1"/>
  <c r="N33" i="18"/>
  <c r="AP21" i="5" s="1"/>
  <c r="O33" i="18"/>
  <c r="AR21" i="5" s="1"/>
  <c r="P33" i="18"/>
  <c r="AT21" i="5" s="1"/>
  <c r="Q33" i="18"/>
  <c r="AV21" i="5" s="1"/>
  <c r="R33" i="18"/>
  <c r="AX21" i="5" s="1"/>
  <c r="S33" i="18"/>
  <c r="AZ21" i="5" s="1"/>
  <c r="T33" i="18"/>
  <c r="BB21" i="5" s="1"/>
  <c r="BB20" i="5"/>
  <c r="AZ20" i="5"/>
  <c r="AX20" i="5"/>
  <c r="AV20" i="5"/>
  <c r="AT20" i="5"/>
  <c r="AR20" i="5"/>
  <c r="AP20" i="5"/>
  <c r="AN20" i="5"/>
  <c r="AL20" i="5"/>
  <c r="AJ20" i="5"/>
  <c r="AH20" i="5"/>
  <c r="AF20" i="5"/>
  <c r="AD20" i="5"/>
  <c r="AB20" i="5"/>
  <c r="Z20" i="5"/>
  <c r="X20" i="5"/>
  <c r="V20" i="5"/>
  <c r="T20" i="5"/>
  <c r="R20" i="5"/>
  <c r="P20" i="5"/>
  <c r="BB17" i="5"/>
  <c r="AZ17" i="5"/>
  <c r="AX17" i="5"/>
  <c r="AV17" i="5"/>
  <c r="AT17" i="5"/>
  <c r="AR17" i="5"/>
  <c r="AP17" i="5"/>
  <c r="AN17" i="5"/>
  <c r="AL17" i="5"/>
  <c r="AJ17" i="5"/>
  <c r="AH17" i="5"/>
  <c r="AF17" i="5"/>
  <c r="AD17" i="5"/>
  <c r="AB17" i="5"/>
  <c r="Z17" i="5"/>
  <c r="X17" i="5"/>
  <c r="V17" i="5"/>
  <c r="T17" i="5"/>
  <c r="R17" i="5"/>
  <c r="P17" i="5"/>
  <c r="S14" i="5"/>
  <c r="Z44" i="5" l="1"/>
  <c r="O44" i="5"/>
  <c r="A1" i="5"/>
  <c r="T40" i="18"/>
  <c r="BB27" i="5" s="1"/>
  <c r="S40" i="18"/>
  <c r="AZ27" i="5" s="1"/>
  <c r="R40" i="18"/>
  <c r="AX27" i="5" s="1"/>
  <c r="Q40" i="18"/>
  <c r="AV27" i="5" s="1"/>
  <c r="P40" i="18"/>
  <c r="AT27" i="5" s="1"/>
  <c r="O40" i="18"/>
  <c r="AR27" i="5" s="1"/>
  <c r="N40" i="18"/>
  <c r="AP27" i="5" s="1"/>
  <c r="M40" i="18"/>
  <c r="AN27" i="5" s="1"/>
  <c r="L40" i="18"/>
  <c r="AL27" i="5" s="1"/>
  <c r="K40" i="18"/>
  <c r="AJ27" i="5" s="1"/>
  <c r="J40" i="18"/>
  <c r="AH27" i="5" s="1"/>
  <c r="I40" i="18"/>
  <c r="AF27" i="5" s="1"/>
  <c r="H40" i="18"/>
  <c r="AD27" i="5" s="1"/>
  <c r="G40" i="18"/>
  <c r="AB27" i="5" s="1"/>
  <c r="F40" i="18"/>
  <c r="Z27" i="5" s="1"/>
  <c r="E40" i="18"/>
  <c r="X27" i="5" s="1"/>
  <c r="D40" i="18"/>
  <c r="V27" i="5" s="1"/>
  <c r="C40" i="18"/>
  <c r="T27" i="5" s="1"/>
  <c r="B40" i="18"/>
  <c r="R27" i="5" s="1"/>
  <c r="A40" i="18"/>
  <c r="P27" i="5" s="1"/>
  <c r="T38" i="18"/>
  <c r="BB24" i="5" s="1"/>
  <c r="S38" i="18"/>
  <c r="AZ24" i="5" s="1"/>
  <c r="R38" i="18"/>
  <c r="AX24" i="5" s="1"/>
  <c r="Q38" i="18"/>
  <c r="AV24" i="5" s="1"/>
  <c r="P38" i="18"/>
  <c r="AT24" i="5" s="1"/>
  <c r="O38" i="18"/>
  <c r="AR24" i="5" s="1"/>
  <c r="N38" i="18"/>
  <c r="AP24" i="5" s="1"/>
  <c r="M38" i="18"/>
  <c r="AN24" i="5" s="1"/>
  <c r="L38" i="18"/>
  <c r="AL24" i="5" s="1"/>
  <c r="K38" i="18"/>
  <c r="AJ24" i="5" s="1"/>
  <c r="J38" i="18"/>
  <c r="AH24" i="5" s="1"/>
  <c r="I38" i="18"/>
  <c r="AF24" i="5" s="1"/>
  <c r="H38" i="18"/>
  <c r="AD24" i="5" s="1"/>
  <c r="G38" i="18"/>
  <c r="AB24" i="5" s="1"/>
  <c r="F38" i="18"/>
  <c r="Z24" i="5" s="1"/>
  <c r="E38" i="18"/>
  <c r="X24" i="5" s="1"/>
  <c r="D38" i="18"/>
  <c r="V24" i="5" s="1"/>
  <c r="C38" i="18"/>
  <c r="T24" i="5" s="1"/>
  <c r="B38" i="18"/>
  <c r="R24" i="5" s="1"/>
  <c r="A38" i="18"/>
  <c r="P24" i="5" s="1"/>
  <c r="BB18" i="5"/>
  <c r="AZ18" i="5"/>
  <c r="AX18" i="5"/>
  <c r="AV18" i="5"/>
  <c r="AT18" i="5"/>
  <c r="AR18" i="5"/>
  <c r="AP18" i="5"/>
  <c r="AN18" i="5"/>
  <c r="AL18" i="5"/>
  <c r="AJ18" i="5"/>
  <c r="AH18" i="5"/>
  <c r="AF18" i="5"/>
  <c r="AD18" i="5"/>
  <c r="AB18" i="5"/>
  <c r="X18" i="5"/>
  <c r="V18" i="5"/>
  <c r="T18" i="5"/>
  <c r="R18" i="5"/>
  <c r="P18" i="5"/>
</calcChain>
</file>

<file path=xl/sharedStrings.xml><?xml version="1.0" encoding="utf-8"?>
<sst xmlns="http://schemas.openxmlformats.org/spreadsheetml/2006/main" count="288" uniqueCount="189">
  <si>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</si>
  <si>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</si>
  <si>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</si>
  <si>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</si>
  <si>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</si>
  <si>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</si>
  <si>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</si>
  <si>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</si>
  <si>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</si>
  <si>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</si>
  <si>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</si>
  <si>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</si>
  <si>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</si>
  <si>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</si>
  <si>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</si>
  <si>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</si>
  <si>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</si>
  <si>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</si>
  <si>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</si>
  <si>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</si>
  <si>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</si>
  <si>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</si>
  <si>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</si>
  <si>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</si>
  <si>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</si>
  <si>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</si>
  <si>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</si>
  <si>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</si>
  <si>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</si>
  <si>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</si>
  <si>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</si>
  <si>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</si>
  <si>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</si>
  <si>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</si>
  <si>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</si>
  <si>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徳島県</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</si>
  <si>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</si>
  <si>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</si>
  <si>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</si>
  <si>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</si>
  <si>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</si>
  <si>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</si>
  <si>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</si>
  <si>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</si>
  <si>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</si>
  <si>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</si>
  <si>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</si>
  <si>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都道府県</t>
    <rPh sb="0" eb="4">
      <t>トドウフケン</t>
    </rPh>
    <phoneticPr fontId="3"/>
  </si>
  <si>
    <t>※選択</t>
    <rPh sb="1" eb="3">
      <t>センタク</t>
    </rPh>
    <phoneticPr fontId="3"/>
  </si>
  <si>
    <t>－</t>
    <phoneticPr fontId="3"/>
  </si>
  <si>
    <t>数字</t>
    <rPh sb="0" eb="2">
      <t>スウジ</t>
    </rPh>
    <phoneticPr fontId="3"/>
  </si>
  <si>
    <t>人</t>
    <rPh sb="0" eb="1">
      <t>ニン</t>
    </rPh>
    <phoneticPr fontId="4"/>
  </si>
  <si>
    <t>姓</t>
    <rPh sb="0" eb="1">
      <t>セイ</t>
    </rPh>
    <phoneticPr fontId="4"/>
  </si>
  <si>
    <t>名</t>
    <rPh sb="0" eb="1">
      <t>メイ</t>
    </rPh>
    <phoneticPr fontId="4"/>
  </si>
  <si>
    <t>アナウンス用読み仮名</t>
    <rPh sb="5" eb="6">
      <t>ヨウ</t>
    </rPh>
    <rPh sb="6" eb="7">
      <t>ヨ</t>
    </rPh>
    <rPh sb="8" eb="10">
      <t>ガナ</t>
    </rPh>
    <phoneticPr fontId="3"/>
  </si>
  <si>
    <t>出演者人数</t>
  </si>
  <si>
    <t>①</t>
    <phoneticPr fontId="3"/>
  </si>
  <si>
    <t>両部門出演者人数</t>
  </si>
  <si>
    <t>女</t>
  </si>
  <si>
    <t>男</t>
  </si>
  <si>
    <t>計</t>
  </si>
  <si>
    <t>顧問、指導者名</t>
  </si>
  <si>
    <t>③</t>
    <phoneticPr fontId="3"/>
  </si>
  <si>
    <t>※学年を問わず50音順に入力すること。</t>
    <phoneticPr fontId="3"/>
  </si>
  <si>
    <t>②</t>
    <phoneticPr fontId="3"/>
  </si>
  <si>
    <t>PC用メールアドレス</t>
    <rPh sb="2" eb="3">
      <t>ヨウ</t>
    </rPh>
    <phoneticPr fontId="3"/>
  </si>
  <si>
    <t>＠</t>
    <phoneticPr fontId="3"/>
  </si>
  <si>
    <t>姓　　　名</t>
    <rPh sb="0" eb="1">
      <t>セイ</t>
    </rPh>
    <phoneticPr fontId="3"/>
  </si>
  <si>
    <t>都道府県</t>
    <rPh sb="0" eb="4">
      <t>トドウフケン</t>
    </rPh>
    <phoneticPr fontId="3"/>
  </si>
  <si>
    <t>④参加者名</t>
    <rPh sb="4" eb="5">
      <t>メイ</t>
    </rPh>
    <phoneticPr fontId="3"/>
  </si>
  <si>
    <t>学校名グループ名
（正式名称）</t>
    <rPh sb="0" eb="2">
      <t>ガッコウ</t>
    </rPh>
    <rPh sb="2" eb="3">
      <t>メイ</t>
    </rPh>
    <rPh sb="7" eb="8">
      <t>メイ</t>
    </rPh>
    <rPh sb="10" eb="12">
      <t>セイシキ</t>
    </rPh>
    <rPh sb="12" eb="14">
      <t>メイショウ</t>
    </rPh>
    <phoneticPr fontId="3"/>
  </si>
  <si>
    <t>作品タイトル（40字以内）</t>
    <rPh sb="0" eb="2">
      <t>サクヒン</t>
    </rPh>
    <rPh sb="9" eb="10">
      <t>ジ</t>
    </rPh>
    <rPh sb="10" eb="12">
      <t>イナイ</t>
    </rPh>
    <phoneticPr fontId="4"/>
  </si>
  <si>
    <t>(プログラム掲載用ルビ）</t>
    <phoneticPr fontId="3"/>
  </si>
  <si>
    <t>作品タイトル
アナウンス用読み仮名</t>
    <rPh sb="0" eb="2">
      <t>サクヒン</t>
    </rPh>
    <rPh sb="12" eb="13">
      <t>ヨウ</t>
    </rPh>
    <rPh sb="13" eb="14">
      <t>ヨ</t>
    </rPh>
    <rPh sb="15" eb="17">
      <t>カナ</t>
    </rPh>
    <phoneticPr fontId="4"/>
  </si>
  <si>
    <t>《入力についての注意》</t>
    <rPh sb="1" eb="3">
      <t>にゅうりょく</t>
    </rPh>
    <rPh sb="8" eb="10">
      <t>ちゅうい</t>
    </rPh>
    <phoneticPr fontId="4" type="Hiragana"/>
  </si>
  <si>
    <t>学校名グループ名（正式名称）</t>
    <rPh sb="0" eb="2">
      <t>がっこう</t>
    </rPh>
    <rPh sb="2" eb="3">
      <t>めい</t>
    </rPh>
    <rPh sb="7" eb="8">
      <t>めい</t>
    </rPh>
    <rPh sb="9" eb="11">
      <t>せいしき</t>
    </rPh>
    <rPh sb="11" eb="13">
      <t>めいしょう</t>
    </rPh>
    <phoneticPr fontId="4" type="Hiragana"/>
  </si>
  <si>
    <t>※学校名とグループ・団体名（正式名称）を入力すること。
　学校名とグループ・団体名の間は、スペースを入れないこと。
【例】AJDF県立ダンフェス高等学校ダンス部</t>
    <phoneticPr fontId="21"/>
  </si>
  <si>
    <t>学校名グループ名（正式名称）
アナウンス用読み仮名</t>
    <phoneticPr fontId="4" type="Hiragana"/>
  </si>
  <si>
    <t>※カタカナ・漢字で入力するとエラーになる。必ず、ひらがなで入力すること。
【例】えーじぇーでぃーえふけんりつだんふぇすこうとうがっこうだんすぶ</t>
    <phoneticPr fontId="21"/>
  </si>
  <si>
    <t>　</t>
    <phoneticPr fontId="4" type="Hiragana"/>
  </si>
  <si>
    <t>　　　　都道府県</t>
    <rPh sb="4" eb="5">
      <t>と</t>
    </rPh>
    <rPh sb="5" eb="6">
      <t>みち</t>
    </rPh>
    <rPh sb="6" eb="7">
      <t>ふ</t>
    </rPh>
    <rPh sb="7" eb="8">
      <t>けん</t>
    </rPh>
    <phoneticPr fontId="4" type="Hiragana"/>
  </si>
  <si>
    <t>顧問または指導教員名</t>
    <rPh sb="0" eb="2">
      <t>こもん</t>
    </rPh>
    <rPh sb="5" eb="7">
      <t>しどう</t>
    </rPh>
    <rPh sb="7" eb="9">
      <t>きょういん</t>
    </rPh>
    <rPh sb="9" eb="10">
      <t>めい</t>
    </rPh>
    <phoneticPr fontId="4" type="Hiragana"/>
  </si>
  <si>
    <t>※姓と名の間にスペースを入力すること。</t>
  </si>
  <si>
    <t>※大会前・当日の緊急連絡に備えるため必ず入力すること。</t>
  </si>
  <si>
    <t>緊急連絡先携帯電話</t>
    <rPh sb="0" eb="2">
      <t>キンキュウ</t>
    </rPh>
    <rPh sb="2" eb="5">
      <t>レンラクサキ</t>
    </rPh>
    <rPh sb="5" eb="7">
      <t>ケイタイ</t>
    </rPh>
    <rPh sb="7" eb="9">
      <t>デンワ</t>
    </rPh>
    <phoneticPr fontId="4"/>
  </si>
  <si>
    <t>※携帯電話メールアドレス不可</t>
    <phoneticPr fontId="21"/>
  </si>
  <si>
    <t>【①・②　共通情報入力】大会プログラム原稿とA用紙の内容は同じであること</t>
    <rPh sb="5" eb="7">
      <t>キョウツウ</t>
    </rPh>
    <rPh sb="7" eb="9">
      <t>ジョウホウ</t>
    </rPh>
    <rPh sb="9" eb="11">
      <t>ニュウリョク</t>
    </rPh>
    <rPh sb="12" eb="14">
      <t>タイカイ</t>
    </rPh>
    <rPh sb="19" eb="21">
      <t>ゲンコウ</t>
    </rPh>
    <rPh sb="23" eb="25">
      <t>ヨウシ</t>
    </rPh>
    <rPh sb="26" eb="28">
      <t>ナイヨウ</t>
    </rPh>
    <rPh sb="29" eb="30">
      <t>オナ</t>
    </rPh>
    <phoneticPr fontId="21"/>
  </si>
  <si>
    <t>※大会プログラム・A用紙に掲載する「作品タイトル」を40字以内で入力する。
　顔文字や造り文字などのイラストや音読できない文字の使用は認めない。</t>
    <rPh sb="1" eb="3">
      <t>たいかい</t>
    </rPh>
    <rPh sb="10" eb="12">
      <t>ようし</t>
    </rPh>
    <rPh sb="13" eb="15">
      <t>けいさい</t>
    </rPh>
    <rPh sb="28" eb="29">
      <t>じ</t>
    </rPh>
    <rPh sb="29" eb="31">
      <t>いない</t>
    </rPh>
    <phoneticPr fontId="4" type="Hiragana"/>
  </si>
  <si>
    <t>※カタカナ・漢字で入力するとエラーになる。必ず、ひらがなで入力すること。</t>
    <phoneticPr fontId="4" type="Hiragana"/>
  </si>
  <si>
    <t>作品タイトル
大会プログラム掲載用ルビ</t>
    <rPh sb="0" eb="2">
      <t>サクヒン</t>
    </rPh>
    <rPh sb="7" eb="9">
      <t>タイカイ</t>
    </rPh>
    <rPh sb="14" eb="17">
      <t>ケイサイヨウ</t>
    </rPh>
    <phoneticPr fontId="4"/>
  </si>
  <si>
    <t>※大会プログラム・A用紙に掲載する「表現の中核」を40字以内で入力する。
　顔文字や造り文字などのイラストや音読できない文字の使用は認めない。
※大会プログラムには、1行で掲載される。</t>
    <rPh sb="1" eb="3">
      <t>たいかい</t>
    </rPh>
    <rPh sb="10" eb="12">
      <t>ようし</t>
    </rPh>
    <rPh sb="13" eb="15">
      <t>けいさい</t>
    </rPh>
    <rPh sb="27" eb="28">
      <t>じ</t>
    </rPh>
    <rPh sb="28" eb="30">
      <t>いない</t>
    </rPh>
    <rPh sb="73" eb="75">
      <t>たいかい</t>
    </rPh>
    <rPh sb="84" eb="85">
      <t>ぎょう</t>
    </rPh>
    <rPh sb="86" eb="88">
      <t>けいさい</t>
    </rPh>
    <phoneticPr fontId="4" type="Hiragana"/>
  </si>
  <si>
    <t>作　品　内　容
（40字以内）</t>
    <rPh sb="0" eb="1">
      <t>サク</t>
    </rPh>
    <rPh sb="2" eb="3">
      <t>ヒン</t>
    </rPh>
    <rPh sb="4" eb="5">
      <t>ウチ</t>
    </rPh>
    <rPh sb="6" eb="7">
      <t>カタチ</t>
    </rPh>
    <rPh sb="11" eb="12">
      <t>ジ</t>
    </rPh>
    <rPh sb="12" eb="14">
      <t>イナイ</t>
    </rPh>
    <phoneticPr fontId="4"/>
  </si>
  <si>
    <t>作　品　内　容
大会プログラム掲載用ルビ</t>
    <rPh sb="0" eb="1">
      <t>サク</t>
    </rPh>
    <rPh sb="2" eb="3">
      <t>ヒン</t>
    </rPh>
    <rPh sb="4" eb="5">
      <t>ウチ</t>
    </rPh>
    <rPh sb="6" eb="7">
      <t>カタチ</t>
    </rPh>
    <rPh sb="8" eb="10">
      <t>タイカイ</t>
    </rPh>
    <rPh sb="15" eb="18">
      <t>ケイサイヨウ</t>
    </rPh>
    <phoneticPr fontId="4"/>
  </si>
  <si>
    <t>作　品　解　説
（300字以内）</t>
    <rPh sb="0" eb="1">
      <t>サク</t>
    </rPh>
    <rPh sb="2" eb="3">
      <t>ヒン</t>
    </rPh>
    <rPh sb="4" eb="5">
      <t>カイ</t>
    </rPh>
    <rPh sb="6" eb="7">
      <t>セツ</t>
    </rPh>
    <rPh sb="12" eb="13">
      <t>ジ</t>
    </rPh>
    <rPh sb="13" eb="15">
      <t>イナイ</t>
    </rPh>
    <phoneticPr fontId="4"/>
  </si>
  <si>
    <t>※大会プログラム・A用紙に掲載する作品タイトルにルビの掲載が必要な場合は、
　必要な文字の上段セル内にルビを入力すること。1セル3字まで</t>
    <rPh sb="1" eb="3">
      <t>たいかい</t>
    </rPh>
    <rPh sb="10" eb="12">
      <t>ようし</t>
    </rPh>
    <rPh sb="13" eb="15">
      <t>けいさい</t>
    </rPh>
    <rPh sb="27" eb="29">
      <t>けいさい</t>
    </rPh>
    <rPh sb="30" eb="32">
      <t>ひつよう</t>
    </rPh>
    <rPh sb="33" eb="35">
      <t>ばあい</t>
    </rPh>
    <phoneticPr fontId="4" type="Hiragana"/>
  </si>
  <si>
    <t>※大会プログラム・A用紙に掲載する作品内容にルビの掲載が必要な場合は、
　必要な文字の上段セル内にルビを入力すること。1セル3字まで</t>
    <rPh sb="1" eb="3">
      <t>たいかい</t>
    </rPh>
    <rPh sb="10" eb="12">
      <t>ようし</t>
    </rPh>
    <rPh sb="13" eb="15">
      <t>けいさい</t>
    </rPh>
    <rPh sb="19" eb="21">
      <t>ないよう</t>
    </rPh>
    <rPh sb="25" eb="27">
      <t>けいさい</t>
    </rPh>
    <rPh sb="28" eb="30">
      <t>ひつよう</t>
    </rPh>
    <rPh sb="31" eb="33">
      <t>ばあい</t>
    </rPh>
    <phoneticPr fontId="4" type="Hiragana"/>
  </si>
  <si>
    <t>参加者名</t>
    <rPh sb="0" eb="2">
      <t>サンカ</t>
    </rPh>
    <rPh sb="2" eb="3">
      <t>シャ</t>
    </rPh>
    <rPh sb="3" eb="4">
      <t>メイ</t>
    </rPh>
    <phoneticPr fontId="4"/>
  </si>
  <si>
    <t>※学年を問わず50音順に入力すること。</t>
    <rPh sb="1" eb="3">
      <t>がくねん</t>
    </rPh>
    <rPh sb="4" eb="5">
      <t>と</t>
    </rPh>
    <rPh sb="9" eb="10">
      <t>おん</t>
    </rPh>
    <rPh sb="10" eb="11">
      <t>じゅん</t>
    </rPh>
    <rPh sb="12" eb="14">
      <t>にゅうりょく</t>
    </rPh>
    <phoneticPr fontId="4" type="Hiragana"/>
  </si>
  <si>
    <t>女</t>
    <rPh sb="0" eb="1">
      <t>オンナ</t>
    </rPh>
    <phoneticPr fontId="21"/>
  </si>
  <si>
    <t>男</t>
    <rPh sb="0" eb="1">
      <t>オトコ</t>
    </rPh>
    <phoneticPr fontId="21"/>
  </si>
  <si>
    <t>合計</t>
    <rPh sb="0" eb="2">
      <t>ゴウケイ</t>
    </rPh>
    <phoneticPr fontId="21"/>
  </si>
  <si>
    <t>両部門
出演者人数</t>
    <rPh sb="0" eb="1">
      <t>リョウ</t>
    </rPh>
    <rPh sb="1" eb="3">
      <t>ブモン</t>
    </rPh>
    <rPh sb="4" eb="7">
      <t>シュツエンシャ</t>
    </rPh>
    <rPh sb="7" eb="9">
      <t>ニンズウ</t>
    </rPh>
    <phoneticPr fontId="4"/>
  </si>
  <si>
    <t>出演者以外の
きっかけ出し係</t>
    <rPh sb="0" eb="3">
      <t>シュツエンシャ</t>
    </rPh>
    <rPh sb="3" eb="5">
      <t>イガイ</t>
    </rPh>
    <rPh sb="11" eb="12">
      <t>ダ</t>
    </rPh>
    <rPh sb="13" eb="14">
      <t>カカリ</t>
    </rPh>
    <phoneticPr fontId="21"/>
  </si>
  <si>
    <t>姓</t>
    <rPh sb="0" eb="1">
      <t>セイ</t>
    </rPh>
    <phoneticPr fontId="21"/>
  </si>
  <si>
    <t>名</t>
    <rPh sb="0" eb="1">
      <t>メイ</t>
    </rPh>
    <phoneticPr fontId="21"/>
  </si>
  <si>
    <t>※B用紙、参加登録一覧表の人数と相違なく入力すること。</t>
    <rPh sb="2" eb="4">
      <t>ヨウシ</t>
    </rPh>
    <rPh sb="5" eb="7">
      <t>サンカ</t>
    </rPh>
    <rPh sb="7" eb="9">
      <t>トウロク</t>
    </rPh>
    <rPh sb="9" eb="11">
      <t>イチラン</t>
    </rPh>
    <rPh sb="11" eb="12">
      <t>ヒョウ</t>
    </rPh>
    <rPh sb="13" eb="15">
      <t>ニンズウ</t>
    </rPh>
    <rPh sb="16" eb="18">
      <t>ソウイ</t>
    </rPh>
    <rPh sb="20" eb="22">
      <t>ニュウリョク</t>
    </rPh>
    <phoneticPr fontId="21"/>
  </si>
  <si>
    <t>※①②③④はプログラム原稿と相違がないこと。</t>
    <phoneticPr fontId="3"/>
  </si>
  <si>
    <t>(プログラム掲載用ルビ）</t>
    <phoneticPr fontId="3"/>
  </si>
  <si>
    <t>携帯TEL＆MQL</t>
  </si>
  <si>
    <t>作品タイトル</t>
    <rPh sb="0" eb="2">
      <t>サクヒン</t>
    </rPh>
    <phoneticPr fontId="3"/>
  </si>
  <si>
    <t>作品内容</t>
    <rPh sb="0" eb="2">
      <t>サクヒン</t>
    </rPh>
    <rPh sb="2" eb="4">
      <t>ナイヨウ</t>
    </rPh>
    <phoneticPr fontId="3"/>
  </si>
  <si>
    <t>－</t>
    <phoneticPr fontId="3"/>
  </si>
  <si>
    <t>－</t>
    <phoneticPr fontId="3"/>
  </si>
  <si>
    <t>＠</t>
    <phoneticPr fontId="3"/>
  </si>
  <si>
    <t>学校種別</t>
    <rPh sb="0" eb="2">
      <t>がっこう</t>
    </rPh>
    <rPh sb="2" eb="4">
      <t>しゅべつ</t>
    </rPh>
    <phoneticPr fontId="4" type="Hiragana"/>
  </si>
  <si>
    <t>※【高校】・【大学】をプルダウンから選択すること。</t>
    <rPh sb="2" eb="4">
      <t>コウコウ</t>
    </rPh>
    <rPh sb="7" eb="9">
      <t>ダイガク</t>
    </rPh>
    <rPh sb="18" eb="20">
      <t>センタク</t>
    </rPh>
    <phoneticPr fontId="21"/>
  </si>
  <si>
    <t>※選択</t>
    <rPh sb="1" eb="3">
      <t>せんたく</t>
    </rPh>
    <phoneticPr fontId="21" type="Hiragana"/>
  </si>
  <si>
    <t>高校</t>
    <rPh sb="0" eb="2">
      <t>こうこう</t>
    </rPh>
    <phoneticPr fontId="21" type="Hiragana"/>
  </si>
  <si>
    <t>大学</t>
    <rPh sb="0" eb="2">
      <t>だいがく</t>
    </rPh>
    <phoneticPr fontId="21" type="Hiragana"/>
  </si>
  <si>
    <t>※【所在地都道府県】をプルダウンから選択すること。</t>
    <rPh sb="2" eb="5">
      <t>しょざいち</t>
    </rPh>
    <rPh sb="5" eb="9">
      <t>とどうふけん</t>
    </rPh>
    <phoneticPr fontId="21" type="Hiragana"/>
  </si>
  <si>
    <t>　のセルは赤字注意書きをよく読んで入力または選択すること。
①大会プログラム原稿と②A用紙は同じ内容であること。</t>
    <rPh sb="5" eb="7">
      <t>あかじ</t>
    </rPh>
    <rPh sb="7" eb="10">
      <t>ちゅういが</t>
    </rPh>
    <rPh sb="14" eb="15">
      <t>よ</t>
    </rPh>
    <rPh sb="17" eb="19">
      <t>にゅうりょく</t>
    </rPh>
    <rPh sb="22" eb="24">
      <t>せんたく</t>
    </rPh>
    <rPh sb="31" eb="33">
      <t>たいかい</t>
    </rPh>
    <rPh sb="38" eb="40">
      <t>げんこう</t>
    </rPh>
    <rPh sb="43" eb="45">
      <t>ようし</t>
    </rPh>
    <rPh sb="46" eb="47">
      <t>おな</t>
    </rPh>
    <rPh sb="48" eb="50">
      <t>ないよう</t>
    </rPh>
    <phoneticPr fontId="4" type="Hiragana"/>
  </si>
  <si>
    <t>※きっかけ出し係がいない場合は入力不要</t>
    <rPh sb="5" eb="6">
      <t>だ</t>
    </rPh>
    <rPh sb="7" eb="8">
      <t>かかり</t>
    </rPh>
    <rPh sb="12" eb="14">
      <t>ばあい</t>
    </rPh>
    <rPh sb="15" eb="17">
      <t>にゅうりょく</t>
    </rPh>
    <rPh sb="17" eb="19">
      <t>ふよう</t>
    </rPh>
    <phoneticPr fontId="21" type="Hiragana"/>
  </si>
  <si>
    <t>【①～③　基本情報入力】</t>
    <rPh sb="5" eb="7">
      <t>キホン</t>
    </rPh>
    <rPh sb="7" eb="9">
      <t>ジョウホウ</t>
    </rPh>
    <rPh sb="9" eb="11">
      <t>ニュウリョク</t>
    </rPh>
    <phoneticPr fontId="21"/>
  </si>
  <si>
    <t>参加発表部門　　　</t>
    <rPh sb="0" eb="2">
      <t>サンカ</t>
    </rPh>
    <rPh sb="2" eb="4">
      <t>ハッピョウ</t>
    </rPh>
    <phoneticPr fontId="3"/>
  </si>
  <si>
    <t>Ａ用紙</t>
    <rPh sb="1" eb="3">
      <t>ヨウシ</t>
    </rPh>
    <phoneticPr fontId="3"/>
  </si>
  <si>
    <t>　A-1をA4サイズで15部、A-2をA4サイズで
　15部、共に折らずに角型2号の封筒に入れ
　て郵送する。</t>
    <phoneticPr fontId="3"/>
  </si>
  <si>
    <t>　A4サイズで15部、折らずに角型2号の封筒
　に入れて郵送する。</t>
    <rPh sb="9" eb="10">
      <t>ブ</t>
    </rPh>
    <rPh sb="11" eb="12">
      <t>オ</t>
    </rPh>
    <rPh sb="15" eb="17">
      <t>カクガタ</t>
    </rPh>
    <rPh sb="18" eb="19">
      <t>ゴウ</t>
    </rPh>
    <rPh sb="20" eb="22">
      <t>フウトウ</t>
    </rPh>
    <rPh sb="25" eb="26">
      <t>イ</t>
    </rPh>
    <rPh sb="28" eb="30">
      <t>ユウソウ</t>
    </rPh>
    <phoneticPr fontId="3"/>
  </si>
  <si>
    <t>参加発表部門
上演番号</t>
    <rPh sb="0" eb="2">
      <t>サンカ</t>
    </rPh>
    <rPh sb="2" eb="4">
      <t>ハッピョウ</t>
    </rPh>
    <rPh sb="4" eb="6">
      <t>ブモン</t>
    </rPh>
    <rPh sb="7" eb="9">
      <t>ジョウエン</t>
    </rPh>
    <rPh sb="9" eb="11">
      <t>バンゴウ</t>
    </rPh>
    <phoneticPr fontId="3"/>
  </si>
  <si>
    <t>コンクール部門
予選番号</t>
    <rPh sb="5" eb="7">
      <t>ブモン</t>
    </rPh>
    <rPh sb="8" eb="10">
      <t>ヨセン</t>
    </rPh>
    <rPh sb="10" eb="12">
      <t>バンゴウ</t>
    </rPh>
    <phoneticPr fontId="3"/>
  </si>
  <si>
    <t>参加発表部門
出演者人数</t>
    <rPh sb="0" eb="2">
      <t>サンカ</t>
    </rPh>
    <rPh sb="2" eb="4">
      <t>ハッピョウ</t>
    </rPh>
    <rPh sb="4" eb="6">
      <t>ブモン</t>
    </rPh>
    <rPh sb="7" eb="10">
      <t>シュツエンシャ</t>
    </rPh>
    <rPh sb="10" eb="12">
      <t>ニンズウ</t>
    </rPh>
    <phoneticPr fontId="4"/>
  </si>
  <si>
    <t>出演者以外のきっかけ出し係</t>
    <phoneticPr fontId="3"/>
  </si>
  <si>
    <t>⑤作品解説</t>
    <rPh sb="1" eb="3">
      <t>サクヒン</t>
    </rPh>
    <rPh sb="3" eb="5">
      <t>カイセツ</t>
    </rPh>
    <phoneticPr fontId="3"/>
  </si>
  <si>
    <t>※ホームページ掲載の【最新 参加発表部門上演順（PDF）】を確認の上、入力すること。</t>
    <rPh sb="7" eb="9">
      <t>ケイサイ</t>
    </rPh>
    <rPh sb="11" eb="13">
      <t>サイシン</t>
    </rPh>
    <rPh sb="14" eb="16">
      <t>サンカ</t>
    </rPh>
    <rPh sb="16" eb="18">
      <t>ハッピョウ</t>
    </rPh>
    <rPh sb="18" eb="20">
      <t>ブモン</t>
    </rPh>
    <rPh sb="20" eb="22">
      <t>ジョウエン</t>
    </rPh>
    <rPh sb="22" eb="23">
      <t>ジュン</t>
    </rPh>
    <rPh sb="30" eb="32">
      <t>カクニン</t>
    </rPh>
    <rPh sb="33" eb="34">
      <t>ウエ</t>
    </rPh>
    <rPh sb="35" eb="37">
      <t>ニュウリョク</t>
    </rPh>
    <phoneticPr fontId="4"/>
  </si>
  <si>
    <t>参加発表
上演番号</t>
    <rPh sb="0" eb="2">
      <t>さんか</t>
    </rPh>
    <rPh sb="2" eb="4">
      <t>はっぴょう</t>
    </rPh>
    <rPh sb="5" eb="7">
      <t>じょうえん</t>
    </rPh>
    <rPh sb="7" eb="9">
      <t>ばんごう</t>
    </rPh>
    <phoneticPr fontId="4" type="Hiragana"/>
  </si>
  <si>
    <t>コンクール部門
予選番号</t>
    <rPh sb="5" eb="7">
      <t>ぶもん</t>
    </rPh>
    <rPh sb="8" eb="10">
      <t>よせん</t>
    </rPh>
    <rPh sb="10" eb="12">
      <t>ばんごう</t>
    </rPh>
    <phoneticPr fontId="4" type="Hiragana"/>
  </si>
  <si>
    <t>※コンクール部門に出場しない場合は入力不要。
※ホームページ掲載の【最新 コンクール部門　予選順（PDF）】を確認の上、入力すること。</t>
    <rPh sb="6" eb="8">
      <t>ブモン</t>
    </rPh>
    <rPh sb="9" eb="11">
      <t>シュツジョウ</t>
    </rPh>
    <rPh sb="14" eb="16">
      <t>バアイ</t>
    </rPh>
    <rPh sb="17" eb="19">
      <t>ニュウリョク</t>
    </rPh>
    <rPh sb="19" eb="21">
      <t>フヨウ</t>
    </rPh>
    <rPh sb="30" eb="32">
      <t>ケイサイ</t>
    </rPh>
    <rPh sb="34" eb="36">
      <t>サイシン</t>
    </rPh>
    <rPh sb="42" eb="44">
      <t>ブモン</t>
    </rPh>
    <rPh sb="45" eb="47">
      <t>ヨセン</t>
    </rPh>
    <rPh sb="47" eb="48">
      <t>ジュン</t>
    </rPh>
    <rPh sb="55" eb="57">
      <t>カクニン</t>
    </rPh>
    <rPh sb="58" eb="59">
      <t>ウエ</t>
    </rPh>
    <rPh sb="60" eb="62">
      <t>ニュウリョク</t>
    </rPh>
    <phoneticPr fontId="4"/>
  </si>
  <si>
    <t>※作品の解説を入力すること。また、既存の音楽または小説などから発想を得て創作
　した場合には、そのことを明記する。（審査資料になる。）</t>
    <rPh sb="1" eb="3">
      <t>さくひん</t>
    </rPh>
    <rPh sb="4" eb="6">
      <t>かいせつ</t>
    </rPh>
    <rPh sb="7" eb="9">
      <t>にゅうりょく</t>
    </rPh>
    <rPh sb="17" eb="19">
      <t>きぞん</t>
    </rPh>
    <rPh sb="20" eb="22">
      <t>おんがく</t>
    </rPh>
    <rPh sb="25" eb="27">
      <t>しょうせつ</t>
    </rPh>
    <rPh sb="31" eb="33">
      <t>はっそう</t>
    </rPh>
    <rPh sb="34" eb="35">
      <t>え</t>
    </rPh>
    <rPh sb="36" eb="38">
      <t>そうさく</t>
    </rPh>
    <rPh sb="42" eb="44">
      <t>ばあい</t>
    </rPh>
    <rPh sb="52" eb="54">
      <t>めいき</t>
    </rPh>
    <rPh sb="58" eb="60">
      <t>しんさ</t>
    </rPh>
    <rPh sb="60" eb="62">
      <t>しりょう</t>
    </rPh>
    <phoneticPr fontId="4" type="Hiragana"/>
  </si>
  <si>
    <t>⑥</t>
    <phoneticPr fontId="3"/>
  </si>
  <si>
    <t>⑦</t>
    <phoneticPr fontId="3"/>
  </si>
  <si>
    <t>⑧</t>
    <phoneticPr fontId="3"/>
  </si>
  <si>
    <t>学校名グループ名</t>
    <rPh sb="0" eb="2">
      <t>ガッコ</t>
    </rPh>
    <rPh sb="2" eb="3">
      <t>メ</t>
    </rPh>
    <phoneticPr fontId="49"/>
  </si>
  <si>
    <t>秒</t>
    <rPh sb="0" eb="1">
      <t>ビョウ</t>
    </rPh>
    <phoneticPr fontId="49"/>
  </si>
  <si>
    <t>①大会プログラム原稿・②A用紙・③使用曲目報告書</t>
    <rPh sb="1" eb="3">
      <t>たいかい</t>
    </rPh>
    <rPh sb="8" eb="10">
      <t>げんこう</t>
    </rPh>
    <rPh sb="13" eb="15">
      <t>ようし</t>
    </rPh>
    <rPh sb="17" eb="19">
      <t>しよう</t>
    </rPh>
    <rPh sb="19" eb="21">
      <t>きょくもく</t>
    </rPh>
    <rPh sb="21" eb="24">
      <t>ほうこくしょ</t>
    </rPh>
    <phoneticPr fontId="4" type="Hiragana"/>
  </si>
  <si>
    <t>消</t>
    <rPh sb="0" eb="1">
      <t>ショウ</t>
    </rPh>
    <phoneticPr fontId="49"/>
  </si>
  <si>
    <t>フ</t>
    <phoneticPr fontId="49"/>
  </si>
  <si>
    <t>自</t>
    <rPh sb="0" eb="1">
      <t>ジ</t>
    </rPh>
    <phoneticPr fontId="49"/>
  </si>
  <si>
    <t>N(×)</t>
    <phoneticPr fontId="49"/>
  </si>
  <si>
    <t>J(×)</t>
    <phoneticPr fontId="49"/>
  </si>
  <si>
    <t>JASRACへ申請</t>
    <rPh sb="7" eb="9">
      <t>シンセイ</t>
    </rPh>
    <phoneticPr fontId="49"/>
  </si>
  <si>
    <t>N(△)</t>
    <phoneticPr fontId="49"/>
  </si>
  <si>
    <t>J(△)</t>
    <phoneticPr fontId="49"/>
  </si>
  <si>
    <t>許諾済み</t>
    <rPh sb="0" eb="3">
      <t>キョダクズ</t>
    </rPh>
    <phoneticPr fontId="49"/>
  </si>
  <si>
    <t>許諾済み</t>
    <rPh sb="0" eb="2">
      <t>キョダク</t>
    </rPh>
    <rPh sb="2" eb="3">
      <t>ズ</t>
    </rPh>
    <phoneticPr fontId="49"/>
  </si>
  <si>
    <t>N(○)</t>
    <phoneticPr fontId="49"/>
  </si>
  <si>
    <t>J(○)</t>
    <phoneticPr fontId="49"/>
  </si>
  <si>
    <r>
      <t>記入上の注意       
①自作音を含む使用する</t>
    </r>
    <r>
      <rPr>
        <b/>
        <sz val="9"/>
        <color theme="1"/>
        <rFont val="HGMaruGothicMPRO"/>
        <family val="3"/>
        <charset val="128"/>
      </rPr>
      <t>全ての曲</t>
    </r>
    <r>
      <rPr>
        <sz val="9"/>
        <color theme="1"/>
        <rFont val="HGMaruGothicMPRO"/>
        <family val="3"/>
      </rPr>
      <t>について記入する。　　
②一つの音源の同一部分を複数回使用する場合には、合計使用時間を「使用時間」の欄に記載する。
③「利用方法」の欄は、使用する音源のタイプを選択する。もともと詞のない楽曲や使用する演奏には詞が含まれていない場合には「器楽のみ」を、原語の詞が演奏に含まれる場合には「原詞」を、原語の詞を別の言語に翻訳したものが演奏に含まれる場合には「訳詞」を選択する。
④作(訳)詞者名または作(編)曲者名の</t>
    </r>
    <r>
      <rPr>
        <b/>
        <sz val="9"/>
        <color theme="1"/>
        <rFont val="HGMaruGothicMPRO"/>
        <family val="3"/>
        <charset val="128"/>
      </rPr>
      <t>どちらかは必ず記入</t>
    </r>
    <r>
      <rPr>
        <sz val="9"/>
        <color theme="1"/>
        <rFont val="HGMaruGothicMPRO"/>
        <family val="3"/>
      </rPr>
      <t>すること。
⑤JASRAC・NexTone管理の楽曲については、</t>
    </r>
    <r>
      <rPr>
        <b/>
        <sz val="9"/>
        <color theme="1"/>
        <rFont val="HGMaruGothicMPRO"/>
        <family val="3"/>
        <charset val="128"/>
      </rPr>
      <t>作品コード</t>
    </r>
    <r>
      <rPr>
        <sz val="9"/>
        <color theme="1"/>
        <rFont val="HGMaruGothicMPRO"/>
        <family val="3"/>
      </rPr>
      <t xml:space="preserve">を必ず記入すること。
⑥市販CDを使用する場合は、「CDタイトル名（商品名）」の欄にアルバム・シングルのCDタイトルを入力すること。
</t>
    </r>
    <r>
      <rPr>
        <sz val="9"/>
        <color rgb="FFFF0000"/>
        <rFont val="HGMaruGothicMPRO"/>
        <family val="3"/>
        <charset val="128"/>
      </rPr>
      <t>※使用曲目報告書は印刷及び郵送する必要はありません。</t>
    </r>
    <rPh sb="19" eb="20">
      <t>フク</t>
    </rPh>
    <rPh sb="21" eb="23">
      <t>シヨウ</t>
    </rPh>
    <rPh sb="25" eb="26">
      <t>スベ</t>
    </rPh>
    <rPh sb="28" eb="29">
      <t>キョク</t>
    </rPh>
    <rPh sb="109" eb="111">
      <t>センタク</t>
    </rPh>
    <rPh sb="209" eb="211">
      <t>センタク</t>
    </rPh>
    <rPh sb="222" eb="223">
      <t>メイ</t>
    </rPh>
    <rPh sb="239" eb="240">
      <t>カナラ</t>
    </rPh>
    <rPh sb="241" eb="243">
      <t>キニュウ</t>
    </rPh>
    <rPh sb="264" eb="266">
      <t>カンリ</t>
    </rPh>
    <rPh sb="267" eb="269">
      <t>ガッキョク</t>
    </rPh>
    <rPh sb="275" eb="277">
      <t>サクヒン</t>
    </rPh>
    <rPh sb="281" eb="282">
      <t>カナラ</t>
    </rPh>
    <rPh sb="283" eb="285">
      <t>キニュウ</t>
    </rPh>
    <rPh sb="348" eb="352">
      <t>シヨウキョクモク</t>
    </rPh>
    <rPh sb="352" eb="355">
      <t>ホウコクショ</t>
    </rPh>
    <rPh sb="356" eb="358">
      <t>インサツ</t>
    </rPh>
    <rPh sb="358" eb="359">
      <t>オヨ</t>
    </rPh>
    <rPh sb="360" eb="362">
      <t>ユウソウ</t>
    </rPh>
    <rPh sb="364" eb="366">
      <t>ヒツヨウ</t>
    </rPh>
    <phoneticPr fontId="21"/>
  </si>
  <si>
    <t>分</t>
    <rPh sb="0" eb="1">
      <t>フン</t>
    </rPh>
    <phoneticPr fontId="49"/>
  </si>
  <si>
    <t>NexTone</t>
    <phoneticPr fontId="49"/>
  </si>
  <si>
    <t>JASRAC</t>
    <phoneticPr fontId="49"/>
  </si>
  <si>
    <t>NexTone</t>
  </si>
  <si>
    <t>JASRAC</t>
  </si>
  <si>
    <t>商品番号
配信サイト名</t>
  </si>
  <si>
    <t>レコード会社</t>
  </si>
  <si>
    <t>入手先</t>
    <rPh sb="0" eb="2">
      <t>ニュウシュ</t>
    </rPh>
    <rPh sb="2" eb="3">
      <t>サキ</t>
    </rPh>
    <phoneticPr fontId="49"/>
  </si>
  <si>
    <t>他団体許諾</t>
    <rPh sb="0" eb="3">
      <t>タダンタイ</t>
    </rPh>
    <rPh sb="3" eb="5">
      <t>キョダク</t>
    </rPh>
    <phoneticPr fontId="49"/>
  </si>
  <si>
    <t>サブ出版許諾
(外国作品のみ)</t>
    <phoneticPr fontId="49"/>
  </si>
  <si>
    <t>作品コード</t>
    <rPh sb="0" eb="2">
      <t>サクヒン</t>
    </rPh>
    <phoneticPr fontId="49"/>
  </si>
  <si>
    <t>ビデオ</t>
    <phoneticPr fontId="49"/>
  </si>
  <si>
    <t>録音</t>
    <rPh sb="0" eb="2">
      <t>ロクオン</t>
    </rPh>
    <phoneticPr fontId="49"/>
  </si>
  <si>
    <t>演奏</t>
    <rPh sb="0" eb="2">
      <t>エンソウ</t>
    </rPh>
    <phoneticPr fontId="49"/>
  </si>
  <si>
    <t>著作隣接権</t>
  </si>
  <si>
    <t>著作権</t>
  </si>
  <si>
    <t>内国作品
外国作品</t>
    <rPh sb="0" eb="4">
      <t>ナイコクサクヒン</t>
    </rPh>
    <rPh sb="5" eb="9">
      <t>ガイコクサクヒン</t>
    </rPh>
    <phoneticPr fontId="49"/>
  </si>
  <si>
    <t>使用時間</t>
  </si>
  <si>
    <t>アーティスト名</t>
  </si>
  <si>
    <t>作(編)曲者名</t>
  </si>
  <si>
    <t>利用方法</t>
  </si>
  <si>
    <t>作(訳)詞者名</t>
  </si>
  <si>
    <t>CDタイトル名（商品名）</t>
  </si>
  <si>
    <t>使用曲名</t>
  </si>
  <si>
    <t>№</t>
    <phoneticPr fontId="49"/>
  </si>
  <si>
    <t>報告日</t>
    <rPh sb="0" eb="3">
      <t>ホウコクビ</t>
    </rPh>
    <phoneticPr fontId="49"/>
  </si>
  <si>
    <t>参加発表部門</t>
    <rPh sb="0" eb="2">
      <t>サンカ</t>
    </rPh>
    <rPh sb="2" eb="4">
      <t>ハッピョウ</t>
    </rPh>
    <phoneticPr fontId="21"/>
  </si>
  <si>
    <t>上演番号</t>
    <rPh sb="0" eb="2">
      <t>ジョウエン</t>
    </rPh>
    <rPh sb="2" eb="4">
      <t>バンゴ</t>
    </rPh>
    <phoneticPr fontId="49"/>
  </si>
  <si>
    <r>
      <rPr>
        <b/>
        <sz val="18"/>
        <color theme="7" tint="-0.499984740745262"/>
        <rFont val="HGPｺﾞｼｯｸE"/>
        <family val="3"/>
        <charset val="128"/>
      </rPr>
      <t>参加発表部門</t>
    </r>
    <r>
      <rPr>
        <b/>
        <sz val="14"/>
        <color theme="7" tint="-0.499984740745262"/>
        <rFont val="HGPｺﾞｼｯｸE"/>
        <family val="3"/>
        <charset val="128"/>
      </rPr>
      <t>　</t>
    </r>
    <r>
      <rPr>
        <b/>
        <sz val="14"/>
        <color theme="7" tint="-0.499984740745262"/>
        <rFont val="ＭＳ ゴシック"/>
        <family val="3"/>
        <charset val="128"/>
      </rPr>
      <t xml:space="preserve">提出物①～③入力シート </t>
    </r>
    <rPh sb="0" eb="2">
      <t>サンカ</t>
    </rPh>
    <rPh sb="2" eb="4">
      <t>ハッピョウ</t>
    </rPh>
    <phoneticPr fontId="21"/>
  </si>
  <si>
    <t>第38回全日本高校・大学ダンスフェスティバル（神戸）　</t>
    <rPh sb="0" eb="1">
      <t>ダイ</t>
    </rPh>
    <rPh sb="3" eb="4">
      <t>カイ</t>
    </rPh>
    <rPh sb="23" eb="25">
      <t>コウベ</t>
    </rPh>
    <phoneticPr fontId="4"/>
  </si>
  <si>
    <t>提出期限　6月16日(火)消印有効</t>
    <rPh sb="0" eb="2">
      <t>テイシュツ</t>
    </rPh>
    <rPh sb="2" eb="4">
      <t>キゲン</t>
    </rPh>
    <rPh sb="11" eb="12">
      <t>ヒ</t>
    </rPh>
    <rPh sb="13" eb="15">
      <t>ケシイン</t>
    </rPh>
    <rPh sb="15" eb="17">
      <t>ユウコウ</t>
    </rPh>
    <phoneticPr fontId="3"/>
  </si>
  <si>
    <t>放送（確認不要)</t>
    <rPh sb="0" eb="2">
      <t>ホウソウ</t>
    </rPh>
    <rPh sb="3" eb="5">
      <t>カクニン</t>
    </rPh>
    <rPh sb="5" eb="7">
      <t>フヨウ</t>
    </rPh>
    <phoneticPr fontId="49"/>
  </si>
  <si>
    <t>配信（確認不要）</t>
    <rPh sb="0" eb="2">
      <t>ハイシン</t>
    </rPh>
    <rPh sb="3" eb="5">
      <t>カクニン</t>
    </rPh>
    <rPh sb="5" eb="7">
      <t>フヨウ</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</si>
</sst>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1"/>
      <color indexed="8"/>
      <name val="ＭＳ ゴシック"/>
      <family val="3"/>
      <charset val="128"/>
    </font>
    <font>
      <sz val="9"/>
      <color indexed="8"/>
      <name val="ＭＳ ゴシック"/>
      <family val="3"/>
      <charset val="128"/>
    </font>
    <font>
      <sz val="10"/>
      <name val="ＭＳ ゴシック"/>
      <family val="3"/>
      <charset val="128"/>
    </font>
    <font>
      <sz val="10"/>
      <color indexed="8"/>
      <name val="ＭＳ ゴシック"/>
      <family val="3"/>
      <charset val="128"/>
    </font>
    <font>
      <b/>
      <sz val="14"/>
      <color indexed="8"/>
      <name val="ＭＳ ゴシック"/>
      <family val="3"/>
      <charset val="128"/>
    </font>
    <font>
      <sz val="12"/>
      <color indexed="8"/>
      <name val="ＭＳ ゴシック"/>
      <family val="3"/>
      <charset val="128"/>
    </font>
    <font>
      <b/>
      <sz val="16"/>
      <name val="ＭＳ ゴシック"/>
      <family val="3"/>
      <charset val="128"/>
    </font>
    <font>
      <sz val="8"/>
      <color indexed="8"/>
      <name val="ＭＳ ゴシック"/>
      <family val="3"/>
      <charset val="128"/>
    </font>
    <font>
      <b/>
      <sz val="14"/>
      <color indexed="9"/>
      <name val="ＭＳ ゴシック"/>
      <family val="3"/>
      <charset val="128"/>
    </font>
    <font>
      <b/>
      <sz val="11"/>
      <color indexed="10"/>
      <name val="ＭＳ ゴシック"/>
      <family val="3"/>
      <charset val="128"/>
    </font>
    <font>
      <b/>
      <sz val="11"/>
      <name val="ＭＳ ゴシック"/>
      <family val="3"/>
      <charset val="128"/>
    </font>
    <font>
      <sz val="16"/>
      <color indexed="8"/>
      <name val="ＭＳ ゴシック"/>
      <family val="3"/>
      <charset val="128"/>
    </font>
    <font>
      <b/>
      <sz val="11"/>
      <color rgb="FFFF0000"/>
      <name val="ＭＳ ゴシック"/>
      <family val="3"/>
      <charset val="128"/>
    </font>
    <font>
      <b/>
      <sz val="28"/>
      <color indexed="8"/>
      <name val="ＭＳ ゴシック"/>
      <family val="3"/>
      <charset val="128"/>
    </font>
    <font>
      <sz val="6"/>
      <name val="ＭＳ Ｐゴシック"/>
      <family val="3"/>
      <charset val="128"/>
      <scheme val="minor"/>
    </font>
    <font>
      <sz val="12"/>
      <name val="ＭＳ ゴシック"/>
      <family val="3"/>
      <charset val="128"/>
    </font>
    <font>
      <sz val="12"/>
      <color theme="1"/>
      <name val="ＭＳ Ｐゴシック"/>
      <family val="2"/>
      <charset val="128"/>
      <scheme val="minor"/>
    </font>
    <font>
      <sz val="11"/>
      <name val="ＭＳ Ｐゴシック"/>
      <family val="3"/>
      <charset val="128"/>
    </font>
    <font>
      <sz val="11"/>
      <color theme="0"/>
      <name val="ＭＳ ゴシック"/>
      <family val="3"/>
      <charset val="128"/>
    </font>
    <font>
      <sz val="11"/>
      <color rgb="FFFF0000"/>
      <name val="ＭＳ ゴシック"/>
      <family val="3"/>
      <charset val="128"/>
    </font>
    <font>
      <b/>
      <sz val="14"/>
      <color rgb="FF002060"/>
      <name val="ＭＳ ゴシック"/>
      <family val="3"/>
      <charset val="128"/>
    </font>
    <font>
      <b/>
      <sz val="12"/>
      <color rgb="FF002060"/>
      <name val="ＭＳ ゴシック"/>
      <family val="3"/>
      <charset val="128"/>
    </font>
    <font>
      <sz val="12"/>
      <color rgb="FF002060"/>
      <name val="ＭＳ ゴシック"/>
      <family val="3"/>
      <charset val="128"/>
    </font>
    <font>
      <b/>
      <sz val="11"/>
      <color rgb="FF002060"/>
      <name val="ＭＳ ゴシック"/>
      <family val="3"/>
      <charset val="128"/>
    </font>
    <font>
      <sz val="11"/>
      <color rgb="FF002060"/>
      <name val="ＭＳ ゴシック"/>
      <family val="3"/>
      <charset val="128"/>
    </font>
    <font>
      <b/>
      <sz val="14"/>
      <color rgb="FFFF0000"/>
      <name val="ＭＳ ゴシック"/>
      <family val="3"/>
      <charset val="128"/>
    </font>
    <font>
      <b/>
      <sz val="12"/>
      <color rgb="FFFF0000"/>
      <name val="ＭＳ ゴシック"/>
      <family val="3"/>
      <charset val="128"/>
    </font>
    <font>
      <b/>
      <sz val="12"/>
      <name val="ＭＳ ゴシック"/>
      <family val="3"/>
      <charset val="128"/>
    </font>
    <font>
      <sz val="12"/>
      <color rgb="FFFF0000"/>
      <name val="ＭＳ ゴシック"/>
      <family val="3"/>
      <charset val="128"/>
    </font>
    <font>
      <sz val="12"/>
      <color theme="1"/>
      <name val="ＭＳ ゴシック"/>
      <family val="3"/>
      <charset val="128"/>
    </font>
    <font>
      <sz val="12"/>
      <color theme="1"/>
      <name val="ＭＳ Ｐゴシック"/>
      <family val="3"/>
      <charset val="128"/>
      <scheme val="minor"/>
    </font>
    <font>
      <b/>
      <sz val="12"/>
      <color theme="1"/>
      <name val="ＭＳ Ｐゴシック"/>
      <family val="3"/>
      <charset val="128"/>
      <scheme val="minor"/>
    </font>
    <font>
      <sz val="8"/>
      <name val="ＭＳ ゴシック"/>
      <family val="3"/>
      <charset val="128"/>
    </font>
    <font>
      <b/>
      <sz val="14"/>
      <color theme="0"/>
      <name val="ＭＳ ゴシック"/>
      <family val="3"/>
      <charset val="128"/>
    </font>
    <font>
      <b/>
      <sz val="12"/>
      <name val="ＭＳ Ｐゴシック"/>
      <family val="3"/>
      <charset val="128"/>
      <scheme val="minor"/>
    </font>
    <font>
      <sz val="9"/>
      <color theme="1"/>
      <name val="ＭＳ Ｐゴシック"/>
      <family val="3"/>
      <charset val="128"/>
      <scheme val="minor"/>
    </font>
    <font>
      <b/>
      <sz val="20"/>
      <color theme="7" tint="-0.499984740745262"/>
      <name val="ＭＳ ゴシック"/>
      <family val="3"/>
      <charset val="128"/>
    </font>
    <font>
      <b/>
      <sz val="14"/>
      <color theme="7" tint="-0.499984740745262"/>
      <name val="ＭＳ ゴシック"/>
      <family val="3"/>
      <charset val="128"/>
    </font>
    <font>
      <sz val="14"/>
      <color theme="7" tint="-0.499984740745262"/>
      <name val="ＭＳ ゴシック"/>
      <family val="3"/>
      <charset val="128"/>
    </font>
    <font>
      <b/>
      <sz val="18"/>
      <color theme="7" tint="-0.499984740745262"/>
      <name val="HGPｺﾞｼｯｸE"/>
      <family val="3"/>
      <charset val="128"/>
    </font>
    <font>
      <b/>
      <sz val="14"/>
      <color theme="7" tint="-0.499984740745262"/>
      <name val="HGPｺﾞｼｯｸE"/>
      <family val="3"/>
      <charset val="128"/>
    </font>
    <font>
      <sz val="16"/>
      <color theme="1"/>
      <name val="HGMaruGothicMPRO"/>
      <family val="3"/>
      <charset val="128"/>
    </font>
    <font>
      <sz val="6"/>
      <name val="ＭＳ Ｐゴシック"/>
      <family val="2"/>
      <charset val="128"/>
      <scheme val="minor"/>
    </font>
    <font>
      <sz val="12"/>
      <color theme="1"/>
      <name val="HGMaruGothicMPRO"/>
      <family val="3"/>
    </font>
    <font>
      <sz val="24"/>
      <color theme="1"/>
      <name val="HGMaruGothicMPRO"/>
      <family val="3"/>
      <charset val="128"/>
    </font>
    <font>
      <sz val="14"/>
      <color theme="1"/>
      <name val="HGMaruGothicMPRO"/>
      <family val="3"/>
      <charset val="128"/>
    </font>
    <font>
      <sz val="10"/>
      <color theme="1"/>
      <name val="HGMaruGothicMPRO"/>
      <family val="3"/>
    </font>
    <font>
      <sz val="9"/>
      <color theme="1"/>
      <name val="HGMaruGothicMPRO"/>
      <family val="3"/>
    </font>
    <font>
      <sz val="11"/>
      <color theme="1"/>
      <name val="HGMaruGothicMPRO"/>
      <family val="3"/>
      <charset val="128"/>
    </font>
    <font>
      <b/>
      <sz val="9"/>
      <color theme="1"/>
      <name val="HGMaruGothicMPRO"/>
      <family val="3"/>
      <charset val="128"/>
    </font>
    <font>
      <sz val="8"/>
      <color theme="1"/>
      <name val="HGMaruGothicMPRO"/>
      <family val="3"/>
      <charset val="128"/>
    </font>
    <font>
      <sz val="11"/>
      <color theme="0"/>
      <name val="ＭＳ Ｐゴシック"/>
      <family val="2"/>
      <charset val="128"/>
      <scheme val="minor"/>
    </font>
    <font>
      <sz val="11"/>
      <color theme="0"/>
      <name val="ＭＳ Ｐゴシック"/>
      <family val="3"/>
      <charset val="128"/>
      <scheme val="minor"/>
    </font>
    <font>
      <sz val="9"/>
      <color rgb="FFFF0000"/>
      <name val="HGMaruGothicMPRO"/>
      <family val="3"/>
      <charset val="128"/>
    </font>
    <font>
      <sz val="11"/>
      <color theme="1"/>
      <name val="ＭＳ ゴシック"/>
      <family val="3"/>
      <charset val="128"/>
    </font>
    <font>
      <sz val="9"/>
      <color theme="1"/>
      <name val="ＭＳ ゴシック"/>
      <family val="3"/>
      <charset val="128"/>
    </font>
    <font>
      <sz val="12"/>
      <color theme="1"/>
      <name val="HGMaruGothicMPRO"/>
      <family val="3"/>
      <charset val="128"/>
    </font>
    <font>
      <b/>
      <sz val="20"/>
      <color rgb="FFFF0000"/>
      <name val="ＭＳ ゴシック"/>
      <family val="3"/>
      <charset val="128"/>
    </font>
    <font>
      <sz val="18"/>
      <color rgb="FFFF0000"/>
      <name val="HGMaruGothicMPRO"/>
      <family val="3"/>
    </font>
    <font>
      <sz val="14"/>
      <color rgb="FFFF0000"/>
      <name val="HGMaruGothicMPRO"/>
      <family val="3"/>
      <charset val="128"/>
    </font>
    <font>
      <sz val="12"/>
      <color rgb="FFFF0000"/>
      <name val="HGMaruGothicMPRO"/>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tint="0.499984740745262"/>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hair">
        <color auto="1"/>
      </right>
      <top style="hair">
        <color indexed="64"/>
      </top>
      <bottom style="thin">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diagonal/>
    </border>
    <border>
      <left/>
      <right style="thin">
        <color auto="1"/>
      </right>
      <top style="thin">
        <color auto="1"/>
      </top>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auto="1"/>
      </left>
      <right style="thin">
        <color auto="1"/>
      </right>
      <top style="hair">
        <color auto="1"/>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auto="1"/>
      </bottom>
      <diagonal/>
    </border>
    <border>
      <left style="hair">
        <color auto="1"/>
      </left>
      <right style="hair">
        <color auto="1"/>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auto="1"/>
      </right>
      <top/>
      <bottom style="thin">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thin">
        <color indexed="64"/>
      </left>
      <right/>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style="thin">
        <color indexed="64"/>
      </top>
      <bottom style="dotted">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hair">
        <color indexed="64"/>
      </top>
      <bottom style="thin">
        <color indexed="64"/>
      </bottom>
      <diagonal/>
    </border>
  </borders>
  <cellStyleXfs count="5">
    <xf numFmtId="0" fontId="0" fillId="0" borderId="0">
      <alignment vertical="center"/>
    </xf>
    <xf numFmtId="0" fontId="23" fillId="0" borderId="0"/>
    <xf numFmtId="0" fontId="24" fillId="0" borderId="0"/>
    <xf numFmtId="0" fontId="2" fillId="0" borderId="0">
      <alignment vertical="center"/>
    </xf>
    <xf numFmtId="0" fontId="1" fillId="0" borderId="0">
      <alignment vertical="center"/>
    </xf>
  </cellStyleXfs>
  <cellXfs count="489">
    <xf numFmtId="0" fontId="0" fillId="0" borderId="0" xfId="0">
      <alignment vertical="center"/>
    </xf>
    <xf numFmtId="0" fontId="5" fillId="0" borderId="0" xfId="0" applyFont="1">
      <alignment vertical="center"/>
    </xf>
    <xf numFmtId="0" fontId="0" fillId="0" borderId="0" xfId="0" applyAlignment="1">
      <alignment vertical="center" textRotation="255"/>
    </xf>
    <xf numFmtId="0" fontId="7" fillId="0" borderId="0" xfId="0" applyFont="1">
      <alignment vertical="center"/>
    </xf>
    <xf numFmtId="0" fontId="7" fillId="2" borderId="0" xfId="0" applyFont="1" applyFill="1">
      <alignment vertical="center"/>
    </xf>
    <xf numFmtId="0" fontId="9" fillId="2" borderId="0" xfId="0" applyFont="1" applyFill="1">
      <alignment vertical="center"/>
    </xf>
    <xf numFmtId="0" fontId="13" fillId="2" borderId="0" xfId="0" applyFont="1" applyFill="1">
      <alignment vertical="center"/>
    </xf>
    <xf numFmtId="0" fontId="7" fillId="0" borderId="0" xfId="0" quotePrefix="1" applyFont="1">
      <alignment vertical="center"/>
    </xf>
    <xf numFmtId="0" fontId="14" fillId="2" borderId="0" xfId="0" applyFont="1" applyFill="1">
      <alignment vertical="center"/>
    </xf>
    <xf numFmtId="0" fontId="7" fillId="2" borderId="0" xfId="0" applyFont="1" applyFill="1" applyAlignment="1">
      <alignment horizontal="right" vertical="center"/>
    </xf>
    <xf numFmtId="0" fontId="10" fillId="0" borderId="0" xfId="0" applyFont="1" applyAlignment="1">
      <alignment vertical="center" wrapText="1"/>
    </xf>
    <xf numFmtId="0" fontId="11" fillId="2" borderId="0" xfId="0" applyFont="1" applyFill="1" applyAlignment="1">
      <alignment vertical="center" wrapText="1"/>
    </xf>
    <xf numFmtId="0" fontId="7" fillId="2" borderId="0" xfId="0" applyFont="1" applyFill="1" applyAlignment="1">
      <alignment vertical="center" wrapText="1"/>
    </xf>
    <xf numFmtId="0" fontId="0" fillId="0" borderId="13" xfId="0" applyBorder="1">
      <alignment vertical="center"/>
    </xf>
    <xf numFmtId="0" fontId="7" fillId="2" borderId="13" xfId="0" applyFont="1" applyFill="1" applyBorder="1">
      <alignment vertical="center"/>
    </xf>
    <xf numFmtId="0" fontId="8" fillId="2" borderId="13" xfId="0" applyFont="1" applyFill="1" applyBorder="1">
      <alignment vertical="center"/>
    </xf>
    <xf numFmtId="0" fontId="12" fillId="2" borderId="13" xfId="0" applyFont="1" applyFill="1" applyBorder="1">
      <alignment vertical="center"/>
    </xf>
    <xf numFmtId="0" fontId="14" fillId="2" borderId="0" xfId="0" applyFont="1" applyFill="1" applyAlignment="1">
      <alignment vertical="center" wrapText="1"/>
    </xf>
    <xf numFmtId="0" fontId="0" fillId="0" borderId="0" xfId="0" applyAlignment="1">
      <alignment vertical="center" wrapText="1"/>
    </xf>
    <xf numFmtId="0" fontId="15" fillId="0" borderId="0" xfId="0" applyFont="1">
      <alignment vertical="center"/>
    </xf>
    <xf numFmtId="0" fontId="16" fillId="0" borderId="0" xfId="0" applyFont="1">
      <alignment vertical="center"/>
    </xf>
    <xf numFmtId="0" fontId="19" fillId="0" borderId="0" xfId="0" applyFont="1">
      <alignment vertical="center"/>
    </xf>
    <xf numFmtId="0" fontId="25" fillId="0" borderId="0" xfId="0" applyFont="1">
      <alignment vertical="center"/>
    </xf>
    <xf numFmtId="0" fontId="26" fillId="0" borderId="0" xfId="0" applyFont="1" applyAlignment="1">
      <alignment vertical="center" wrapText="1"/>
    </xf>
    <xf numFmtId="0" fontId="19" fillId="0" borderId="0" xfId="0" applyFont="1" applyAlignment="1">
      <alignment horizontal="left" vertical="top" wrapText="1"/>
    </xf>
    <xf numFmtId="0" fontId="31" fillId="0" borderId="0" xfId="0" applyFont="1">
      <alignment vertical="center"/>
    </xf>
    <xf numFmtId="0" fontId="22" fillId="0" borderId="0" xfId="0" applyFont="1">
      <alignment vertical="center"/>
    </xf>
    <xf numFmtId="0" fontId="33" fillId="0" borderId="0" xfId="0" applyFont="1" applyAlignment="1">
      <alignment horizontal="left" vertical="center" wrapText="1"/>
    </xf>
    <xf numFmtId="0" fontId="26" fillId="0" borderId="0" xfId="0" applyFont="1" applyAlignment="1">
      <alignment horizontal="left" vertical="center"/>
    </xf>
    <xf numFmtId="0" fontId="26" fillId="0" borderId="0" xfId="0" applyFont="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27" fillId="0" borderId="0" xfId="0" applyFont="1">
      <alignment vertical="center"/>
    </xf>
    <xf numFmtId="0" fontId="27" fillId="0" borderId="0" xfId="0" applyFont="1" applyAlignment="1">
      <alignment horizontal="left" wrapText="1"/>
    </xf>
    <xf numFmtId="49" fontId="19" fillId="0" borderId="0" xfId="0" applyNumberFormat="1" applyFont="1" applyAlignment="1">
      <alignment vertical="top" wrapText="1"/>
    </xf>
    <xf numFmtId="0" fontId="35" fillId="0" borderId="0" xfId="0" applyFont="1" applyAlignment="1">
      <alignment vertical="center" wrapText="1"/>
    </xf>
    <xf numFmtId="0" fontId="27" fillId="0" borderId="0" xfId="0" applyFont="1" applyAlignment="1">
      <alignment vertical="center" wrapText="1"/>
    </xf>
    <xf numFmtId="0" fontId="33" fillId="0" borderId="0" xfId="0" applyFont="1" applyAlignment="1">
      <alignment vertical="center" wrapText="1"/>
    </xf>
    <xf numFmtId="49" fontId="36" fillId="0" borderId="0" xfId="0" applyNumberFormat="1" applyFont="1" applyAlignment="1">
      <alignment horizontal="center" vertical="distributed" wrapText="1"/>
    </xf>
    <xf numFmtId="0" fontId="10" fillId="2" borderId="0" xfId="0" applyFont="1" applyFill="1" applyAlignment="1">
      <alignment horizontal="center" vertical="center"/>
    </xf>
    <xf numFmtId="0" fontId="10" fillId="2" borderId="46" xfId="0" applyFont="1" applyFill="1" applyBorder="1">
      <alignment vertical="center"/>
    </xf>
    <xf numFmtId="0" fontId="10" fillId="2" borderId="59" xfId="0" applyFont="1" applyFill="1" applyBorder="1" applyAlignment="1">
      <alignment horizontal="center" vertical="center"/>
    </xf>
    <xf numFmtId="0" fontId="10" fillId="2" borderId="60" xfId="0" applyFont="1" applyFill="1" applyBorder="1">
      <alignment vertical="center"/>
    </xf>
    <xf numFmtId="0" fontId="17" fillId="0" borderId="86" xfId="0" applyFont="1" applyBorder="1" applyAlignment="1">
      <alignment horizontal="center" vertical="center"/>
    </xf>
    <xf numFmtId="49" fontId="9" fillId="3" borderId="87" xfId="0" applyNumberFormat="1" applyFont="1" applyFill="1" applyBorder="1" applyAlignment="1" applyProtection="1">
      <alignment horizontal="center" vertical="center" shrinkToFit="1"/>
      <protection locked="0"/>
    </xf>
    <xf numFmtId="49" fontId="9" fillId="3" borderId="88" xfId="0" applyNumberFormat="1" applyFont="1" applyFill="1" applyBorder="1" applyAlignment="1" applyProtection="1">
      <alignment horizontal="center" vertical="center" shrinkToFit="1"/>
      <protection locked="0"/>
    </xf>
    <xf numFmtId="49" fontId="9" fillId="3" borderId="89" xfId="0" applyNumberFormat="1" applyFont="1" applyFill="1" applyBorder="1" applyAlignment="1" applyProtection="1">
      <alignment horizontal="center" vertical="center" shrinkToFit="1"/>
      <protection locked="0"/>
    </xf>
    <xf numFmtId="0" fontId="17" fillId="0" borderId="48" xfId="0" applyFont="1" applyBorder="1" applyAlignment="1">
      <alignment horizontal="center" vertical="center"/>
    </xf>
    <xf numFmtId="0" fontId="17" fillId="0" borderId="90" xfId="0" applyFont="1" applyBorder="1" applyAlignment="1">
      <alignment horizontal="center" vertical="center"/>
    </xf>
    <xf numFmtId="0" fontId="17" fillId="0" borderId="45" xfId="0" applyFont="1" applyBorder="1" applyAlignment="1">
      <alignment horizontal="center" vertical="center"/>
    </xf>
    <xf numFmtId="0" fontId="17" fillId="0" borderId="91" xfId="0" applyFont="1" applyBorder="1" applyAlignment="1">
      <alignment horizontal="center" vertical="center"/>
    </xf>
    <xf numFmtId="0" fontId="17" fillId="0" borderId="74" xfId="0" applyFont="1" applyBorder="1" applyAlignment="1">
      <alignment horizontal="center" vertical="center"/>
    </xf>
    <xf numFmtId="49" fontId="9" fillId="3" borderId="49" xfId="0" applyNumberFormat="1" applyFont="1" applyFill="1" applyBorder="1" applyAlignment="1" applyProtection="1">
      <alignment horizontal="center" vertical="center" shrinkToFit="1"/>
      <protection locked="0"/>
    </xf>
    <xf numFmtId="0" fontId="35" fillId="0" borderId="0" xfId="0" applyFont="1" applyAlignment="1">
      <alignment horizontal="left" vertical="center"/>
    </xf>
    <xf numFmtId="0" fontId="5" fillId="0" borderId="0" xfId="0" applyFont="1" applyAlignment="1">
      <alignment horizontal="left" vertical="center"/>
    </xf>
    <xf numFmtId="0" fontId="31" fillId="0" borderId="27" xfId="0" applyFont="1" applyBorder="1">
      <alignment vertical="center"/>
    </xf>
    <xf numFmtId="0" fontId="40" fillId="0" borderId="0" xfId="0" applyFont="1">
      <alignment vertical="center"/>
    </xf>
    <xf numFmtId="0" fontId="40" fillId="0" borderId="0" xfId="0" applyFont="1" applyAlignment="1">
      <alignment vertical="center" wrapText="1"/>
    </xf>
    <xf numFmtId="0" fontId="5" fillId="0" borderId="0" xfId="0" applyFont="1" applyAlignment="1">
      <alignment vertical="center" shrinkToFit="1"/>
    </xf>
    <xf numFmtId="0" fontId="35" fillId="0" borderId="0" xfId="0" applyFont="1">
      <alignment vertical="center"/>
    </xf>
    <xf numFmtId="0" fontId="6" fillId="0" borderId="0" xfId="0" applyFont="1">
      <alignment vertical="center"/>
    </xf>
    <xf numFmtId="49" fontId="5" fillId="0" borderId="0" xfId="0" applyNumberFormat="1" applyFont="1">
      <alignment vertical="center"/>
    </xf>
    <xf numFmtId="0" fontId="17" fillId="0" borderId="77" xfId="0" applyFont="1" applyBorder="1" applyAlignment="1">
      <alignment horizontal="center" vertical="center"/>
    </xf>
    <xf numFmtId="0" fontId="17" fillId="0" borderId="78" xfId="0" applyFont="1" applyBorder="1" applyAlignment="1">
      <alignment horizontal="center" vertical="center"/>
    </xf>
    <xf numFmtId="0" fontId="17" fillId="0" borderId="100" xfId="0" applyFont="1" applyBorder="1" applyAlignment="1">
      <alignment horizontal="center" vertical="center"/>
    </xf>
    <xf numFmtId="0" fontId="5" fillId="4" borderId="95" xfId="0" applyFont="1" applyFill="1" applyBorder="1">
      <alignment vertical="center"/>
    </xf>
    <xf numFmtId="0" fontId="33" fillId="4" borderId="96" xfId="0" applyFont="1" applyFill="1" applyBorder="1" applyAlignment="1">
      <alignment horizontal="left" vertical="center" wrapText="1"/>
    </xf>
    <xf numFmtId="0" fontId="33" fillId="4" borderId="97" xfId="0" applyFont="1" applyFill="1" applyBorder="1" applyAlignment="1">
      <alignment horizontal="left" vertical="center" wrapText="1"/>
    </xf>
    <xf numFmtId="0" fontId="5" fillId="4" borderId="51" xfId="0" applyFont="1" applyFill="1" applyBorder="1">
      <alignment vertical="center"/>
    </xf>
    <xf numFmtId="0" fontId="6" fillId="4" borderId="51" xfId="0" applyFont="1" applyFill="1" applyBorder="1">
      <alignment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4" borderId="71" xfId="0" applyFont="1" applyFill="1" applyBorder="1" applyAlignment="1">
      <alignment horizontal="center" vertical="center"/>
    </xf>
    <xf numFmtId="0" fontId="6" fillId="4" borderId="73" xfId="0" applyFont="1" applyFill="1" applyBorder="1" applyAlignment="1">
      <alignment horizontal="center" vertical="center"/>
    </xf>
    <xf numFmtId="0" fontId="7" fillId="2" borderId="96" xfId="0" applyFont="1" applyFill="1" applyBorder="1">
      <alignment vertical="center"/>
    </xf>
    <xf numFmtId="0" fontId="7" fillId="2" borderId="27" xfId="0" applyFont="1" applyFill="1" applyBorder="1">
      <alignment vertical="center"/>
    </xf>
    <xf numFmtId="0" fontId="10" fillId="2" borderId="0" xfId="0" applyFont="1" applyFill="1" applyAlignment="1"/>
    <xf numFmtId="0" fontId="7" fillId="2" borderId="0" xfId="0" applyFont="1" applyFill="1" applyAlignment="1"/>
    <xf numFmtId="0" fontId="8" fillId="2" borderId="0" xfId="0" applyFont="1" applyFill="1" applyAlignment="1"/>
    <xf numFmtId="0" fontId="0" fillId="0" borderId="0" xfId="0" applyAlignment="1">
      <alignment horizontal="center" vertical="center"/>
    </xf>
    <xf numFmtId="0" fontId="10" fillId="2" borderId="0" xfId="0" applyFont="1" applyFill="1" applyAlignment="1">
      <alignment horizontal="center" vertical="center" shrinkToFit="1"/>
    </xf>
    <xf numFmtId="0" fontId="0" fillId="0" borderId="0" xfId="0" applyAlignment="1">
      <alignment horizontal="center" vertical="center" shrinkToFit="1"/>
    </xf>
    <xf numFmtId="0" fontId="10" fillId="2" borderId="0" xfId="0" applyFont="1" applyFill="1" applyAlignment="1">
      <alignment horizontal="left"/>
    </xf>
    <xf numFmtId="0" fontId="43" fillId="4" borderId="0" xfId="0" applyFont="1" applyFill="1" applyAlignment="1">
      <alignment horizontal="centerContinuous" vertical="center"/>
    </xf>
    <xf numFmtId="0" fontId="44" fillId="4" borderId="0" xfId="0" applyFont="1" applyFill="1" applyAlignment="1">
      <alignment horizontal="centerContinuous" vertical="center"/>
    </xf>
    <xf numFmtId="0" fontId="45" fillId="4" borderId="0" xfId="0" applyFont="1" applyFill="1" applyAlignment="1">
      <alignment horizontal="centerContinuous" vertical="center"/>
    </xf>
    <xf numFmtId="0" fontId="44" fillId="4" borderId="0" xfId="0" applyFont="1" applyFill="1">
      <alignment vertical="center"/>
    </xf>
    <xf numFmtId="0" fontId="50" fillId="0" borderId="0" xfId="1" applyFont="1" applyProtection="1">
      <protection hidden="1"/>
    </xf>
    <xf numFmtId="0" fontId="50" fillId="0" borderId="0" xfId="1" applyFont="1" applyAlignment="1" applyProtection="1">
      <alignment horizontal="center" vertical="top"/>
      <protection hidden="1"/>
    </xf>
    <xf numFmtId="0" fontId="53" fillId="0" borderId="0" xfId="1" applyFont="1" applyProtection="1">
      <protection hidden="1"/>
    </xf>
    <xf numFmtId="0" fontId="50" fillId="0" borderId="0" xfId="1" applyFont="1" applyAlignment="1" applyProtection="1">
      <alignment horizontal="center"/>
      <protection hidden="1"/>
    </xf>
    <xf numFmtId="0" fontId="55" fillId="0" borderId="0" xfId="1" applyFont="1" applyAlignment="1">
      <alignment horizontal="center" vertical="center"/>
    </xf>
    <xf numFmtId="0" fontId="48" fillId="0" borderId="0" xfId="1" applyFont="1" applyAlignment="1">
      <alignment vertical="center"/>
    </xf>
    <xf numFmtId="0" fontId="50" fillId="0" borderId="0" xfId="1" applyFont="1" applyAlignment="1">
      <alignment shrinkToFit="1"/>
    </xf>
    <xf numFmtId="0" fontId="50" fillId="0" borderId="0" xfId="1" applyFont="1" applyAlignment="1">
      <alignment horizontal="right" vertical="top"/>
    </xf>
    <xf numFmtId="0" fontId="52" fillId="0" borderId="0" xfId="1" applyFont="1" applyAlignment="1">
      <alignment horizontal="right" vertical="center"/>
    </xf>
    <xf numFmtId="0" fontId="1" fillId="0" borderId="0" xfId="4">
      <alignment vertical="center"/>
    </xf>
    <xf numFmtId="0" fontId="58" fillId="0" borderId="0" xfId="4" applyFont="1">
      <alignment vertical="center"/>
    </xf>
    <xf numFmtId="0" fontId="59" fillId="0" borderId="0" xfId="4" applyFont="1">
      <alignment vertical="center"/>
    </xf>
    <xf numFmtId="0" fontId="1" fillId="0" borderId="0" xfId="4" applyAlignment="1">
      <alignment vertical="center" wrapText="1"/>
    </xf>
    <xf numFmtId="0" fontId="54" fillId="0" borderId="11" xfId="1" applyFont="1" applyBorder="1" applyAlignment="1">
      <alignment vertical="center" wrapText="1"/>
    </xf>
    <xf numFmtId="0" fontId="61" fillId="0" borderId="122" xfId="4" applyFont="1" applyBorder="1" applyProtection="1">
      <alignment vertical="center"/>
      <protection locked="0"/>
    </xf>
    <xf numFmtId="0" fontId="61" fillId="0" borderId="120" xfId="4" applyFont="1" applyBorder="1" applyProtection="1">
      <alignment vertical="center"/>
      <protection locked="0"/>
    </xf>
    <xf numFmtId="0" fontId="61" fillId="0" borderId="119" xfId="4" applyFont="1" applyBorder="1" applyProtection="1">
      <alignment vertical="center"/>
      <protection locked="0"/>
    </xf>
    <xf numFmtId="0" fontId="61" fillId="0" borderId="38" xfId="4" applyFont="1" applyBorder="1" applyProtection="1">
      <alignment vertical="center"/>
      <protection locked="0"/>
    </xf>
    <xf numFmtId="0" fontId="61" fillId="0" borderId="38" xfId="4" applyFont="1" applyBorder="1" applyAlignment="1" applyProtection="1">
      <alignment horizontal="center" vertical="center"/>
      <protection locked="0"/>
    </xf>
    <xf numFmtId="0" fontId="61" fillId="0" borderId="40" xfId="4" applyFont="1" applyBorder="1" applyAlignment="1" applyProtection="1">
      <alignment horizontal="center" vertical="center"/>
      <protection locked="0"/>
    </xf>
    <xf numFmtId="0" fontId="61" fillId="0" borderId="120" xfId="4" applyFont="1" applyBorder="1">
      <alignment vertical="center"/>
    </xf>
    <xf numFmtId="0" fontId="61" fillId="0" borderId="40" xfId="4" applyFont="1" applyBorder="1" applyProtection="1">
      <alignment vertical="center"/>
      <protection locked="0"/>
    </xf>
    <xf numFmtId="0" fontId="61" fillId="0" borderId="119" xfId="4" applyFont="1" applyBorder="1">
      <alignment vertical="center"/>
    </xf>
    <xf numFmtId="0" fontId="61" fillId="0" borderId="123" xfId="4" applyFont="1" applyBorder="1" applyProtection="1">
      <alignment vertical="center"/>
      <protection locked="0"/>
    </xf>
    <xf numFmtId="0" fontId="61" fillId="0" borderId="113" xfId="4" applyFont="1" applyBorder="1" applyProtection="1">
      <alignment vertical="center"/>
      <protection locked="0"/>
    </xf>
    <xf numFmtId="0" fontId="61" fillId="0" borderId="112" xfId="4" applyFont="1" applyBorder="1" applyProtection="1">
      <alignment vertical="center"/>
      <protection locked="0"/>
    </xf>
    <xf numFmtId="0" fontId="61" fillId="0" borderId="37" xfId="4" applyFont="1" applyBorder="1" applyProtection="1">
      <alignment vertical="center"/>
      <protection locked="0"/>
    </xf>
    <xf numFmtId="0" fontId="61" fillId="0" borderId="37" xfId="4" applyFont="1" applyBorder="1" applyAlignment="1" applyProtection="1">
      <alignment horizontal="center" vertical="center"/>
      <protection locked="0"/>
    </xf>
    <xf numFmtId="0" fontId="61" fillId="0" borderId="39" xfId="4" applyFont="1" applyBorder="1" applyAlignment="1" applyProtection="1">
      <alignment horizontal="center" vertical="center"/>
      <protection locked="0"/>
    </xf>
    <xf numFmtId="0" fontId="61" fillId="0" borderId="113" xfId="4" applyFont="1" applyBorder="1">
      <alignment vertical="center"/>
    </xf>
    <xf numFmtId="0" fontId="61" fillId="0" borderId="39" xfId="4" applyFont="1" applyBorder="1" applyProtection="1">
      <alignment vertical="center"/>
      <protection locked="0"/>
    </xf>
    <xf numFmtId="0" fontId="61" fillId="0" borderId="112" xfId="4" applyFont="1" applyBorder="1">
      <alignment vertical="center"/>
    </xf>
    <xf numFmtId="0" fontId="61" fillId="0" borderId="112" xfId="4" applyFont="1" applyBorder="1" applyAlignment="1" applyProtection="1">
      <alignment vertical="center" wrapText="1"/>
      <protection locked="0"/>
    </xf>
    <xf numFmtId="0" fontId="61" fillId="0" borderId="124" xfId="4" applyFont="1" applyBorder="1" applyProtection="1">
      <alignment vertical="center"/>
      <protection locked="0"/>
    </xf>
    <xf numFmtId="0" fontId="61" fillId="0" borderId="125" xfId="4" applyFont="1" applyBorder="1" applyProtection="1">
      <alignment vertical="center"/>
      <protection locked="0"/>
    </xf>
    <xf numFmtId="0" fontId="61" fillId="0" borderId="126" xfId="4" applyFont="1" applyBorder="1">
      <alignment vertical="center"/>
    </xf>
    <xf numFmtId="0" fontId="61" fillId="0" borderId="127" xfId="4" applyFont="1" applyBorder="1" applyProtection="1">
      <alignment vertical="center"/>
      <protection locked="0"/>
    </xf>
    <xf numFmtId="0" fontId="61" fillId="0" borderId="128" xfId="4" applyFont="1" applyBorder="1">
      <alignment vertical="center"/>
    </xf>
    <xf numFmtId="0" fontId="61" fillId="0" borderId="129" xfId="4" applyFont="1" applyBorder="1" applyProtection="1">
      <alignment vertical="center"/>
      <protection locked="0"/>
    </xf>
    <xf numFmtId="0" fontId="61" fillId="0" borderId="110" xfId="4" applyFont="1" applyBorder="1" applyProtection="1">
      <alignment vertical="center"/>
      <protection locked="0"/>
    </xf>
    <xf numFmtId="0" fontId="61" fillId="0" borderId="109" xfId="4" applyFont="1" applyBorder="1" applyProtection="1">
      <alignment vertical="center"/>
      <protection locked="0"/>
    </xf>
    <xf numFmtId="0" fontId="61" fillId="0" borderId="131" xfId="4" applyFont="1" applyBorder="1" applyProtection="1">
      <alignment vertical="center"/>
      <protection locked="0"/>
    </xf>
    <xf numFmtId="0" fontId="61" fillId="0" borderId="131" xfId="4" applyFont="1" applyBorder="1" applyAlignment="1" applyProtection="1">
      <alignment horizontal="center" vertical="center"/>
      <protection locked="0"/>
    </xf>
    <xf numFmtId="0" fontId="61" fillId="0" borderId="132" xfId="4" applyFont="1" applyBorder="1" applyAlignment="1" applyProtection="1">
      <alignment horizontal="center" vertical="center"/>
      <protection locked="0"/>
    </xf>
    <xf numFmtId="0" fontId="61" fillId="0" borderId="110" xfId="4" applyFont="1" applyBorder="1">
      <alignment vertical="center"/>
    </xf>
    <xf numFmtId="0" fontId="61" fillId="0" borderId="133" xfId="4" applyFont="1" applyBorder="1" applyProtection="1">
      <alignment vertical="center"/>
      <protection locked="0"/>
    </xf>
    <xf numFmtId="0" fontId="61" fillId="0" borderId="134" xfId="4" applyFont="1" applyBorder="1">
      <alignment vertical="center"/>
    </xf>
    <xf numFmtId="0" fontId="62" fillId="0" borderId="38" xfId="4" applyFont="1" applyBorder="1" applyAlignment="1">
      <alignment horizontal="center" vertical="center"/>
    </xf>
    <xf numFmtId="0" fontId="62" fillId="0" borderId="40" xfId="4" applyFont="1" applyBorder="1" applyAlignment="1">
      <alignment horizontal="center" vertical="center"/>
    </xf>
    <xf numFmtId="0" fontId="1" fillId="0" borderId="0" xfId="4" applyAlignment="1">
      <alignment horizontal="center" vertical="center"/>
    </xf>
    <xf numFmtId="0" fontId="50" fillId="0" borderId="27" xfId="1" applyFont="1" applyBorder="1" applyAlignment="1">
      <alignment horizontal="right" vertical="center"/>
    </xf>
    <xf numFmtId="0" fontId="48" fillId="0" borderId="0" xfId="1" applyFont="1" applyAlignment="1">
      <alignment horizontal="right" vertical="center"/>
    </xf>
    <xf numFmtId="0" fontId="57" fillId="0" borderId="0" xfId="1" applyFont="1" applyAlignment="1">
      <alignment vertical="center"/>
    </xf>
    <xf numFmtId="0" fontId="65" fillId="0" borderId="0" xfId="1" applyFont="1" applyProtection="1">
      <protection hidden="1"/>
    </xf>
    <xf numFmtId="0" fontId="61" fillId="0" borderId="38" xfId="4" applyFont="1" applyBorder="1" applyAlignment="1">
      <alignment horizontal="center" vertical="center"/>
    </xf>
    <xf numFmtId="0" fontId="61" fillId="5" borderId="131" xfId="4" applyFont="1" applyFill="1" applyBorder="1" applyAlignment="1" applyProtection="1">
      <alignment horizontal="center" vertical="center"/>
      <protection locked="0"/>
    </xf>
    <xf numFmtId="0" fontId="61" fillId="5" borderId="37" xfId="4" applyFont="1" applyFill="1" applyBorder="1" applyAlignment="1" applyProtection="1">
      <alignment horizontal="center" vertical="center"/>
      <protection locked="0"/>
    </xf>
    <xf numFmtId="0" fontId="61" fillId="5" borderId="38" xfId="4" applyFont="1" applyFill="1" applyBorder="1" applyAlignment="1" applyProtection="1">
      <alignment horizontal="center" vertical="center"/>
      <protection locked="0"/>
    </xf>
    <xf numFmtId="0" fontId="61" fillId="0" borderId="141" xfId="4" applyFont="1" applyBorder="1" applyProtection="1">
      <alignment vertical="center"/>
      <protection locked="0"/>
    </xf>
    <xf numFmtId="0" fontId="61" fillId="0" borderId="142" xfId="4" applyFont="1" applyBorder="1" applyProtection="1">
      <alignment vertical="center"/>
      <protection locked="0"/>
    </xf>
    <xf numFmtId="0" fontId="61" fillId="0" borderId="143" xfId="4" applyFont="1" applyBorder="1" applyProtection="1">
      <alignment vertical="center"/>
      <protection locked="0"/>
    </xf>
    <xf numFmtId="0" fontId="61" fillId="0" borderId="144" xfId="4" applyFont="1" applyBorder="1" applyProtection="1">
      <alignment vertical="center"/>
      <protection locked="0"/>
    </xf>
    <xf numFmtId="0" fontId="61" fillId="0" borderId="145" xfId="4" applyFont="1" applyBorder="1" applyProtection="1">
      <alignment vertical="center"/>
      <protection locked="0"/>
    </xf>
    <xf numFmtId="0" fontId="22" fillId="3" borderId="70" xfId="0" applyFont="1" applyFill="1" applyBorder="1" applyAlignment="1" applyProtection="1">
      <alignment horizontal="center" vertical="center" shrinkToFit="1"/>
      <protection locked="0"/>
    </xf>
    <xf numFmtId="0" fontId="22" fillId="3" borderId="69" xfId="0"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shrinkToFit="1"/>
      <protection locked="0"/>
    </xf>
    <xf numFmtId="0" fontId="22" fillId="3" borderId="72" xfId="0" applyFont="1" applyFill="1" applyBorder="1" applyAlignment="1" applyProtection="1">
      <alignment horizontal="center" vertical="center" shrinkToFit="1"/>
      <protection locked="0"/>
    </xf>
    <xf numFmtId="0" fontId="22" fillId="3" borderId="45" xfId="0" applyFont="1" applyFill="1" applyBorder="1" applyAlignment="1" applyProtection="1">
      <alignment horizontal="center" vertical="center" shrinkToFit="1"/>
      <protection locked="0"/>
    </xf>
    <xf numFmtId="0" fontId="22" fillId="3" borderId="55" xfId="0" applyFont="1" applyFill="1" applyBorder="1" applyAlignment="1" applyProtection="1">
      <alignment horizontal="center" vertical="center" shrinkToFit="1"/>
      <protection locked="0"/>
    </xf>
    <xf numFmtId="0" fontId="6" fillId="4" borderId="67" xfId="0" applyFont="1" applyFill="1" applyBorder="1" applyAlignment="1">
      <alignment horizontal="center" vertical="center"/>
    </xf>
    <xf numFmtId="0" fontId="6" fillId="4" borderId="51" xfId="0" applyFont="1" applyFill="1" applyBorder="1" applyAlignment="1">
      <alignment horizontal="center" vertical="center"/>
    </xf>
    <xf numFmtId="0" fontId="22" fillId="3" borderId="50" xfId="0" applyFont="1" applyFill="1" applyBorder="1" applyAlignment="1" applyProtection="1">
      <alignment horizontal="center" vertical="center" shrinkToFit="1"/>
      <protection locked="0"/>
    </xf>
    <xf numFmtId="0" fontId="22" fillId="3" borderId="68" xfId="0" applyFont="1" applyFill="1" applyBorder="1" applyAlignment="1" applyProtection="1">
      <alignment horizontal="center" vertical="center" shrinkToFit="1"/>
      <protection locked="0"/>
    </xf>
    <xf numFmtId="0" fontId="5" fillId="4" borderId="92" xfId="0" applyFont="1" applyFill="1" applyBorder="1" applyAlignment="1">
      <alignment horizontal="center" vertical="center"/>
    </xf>
    <xf numFmtId="0" fontId="5" fillId="4" borderId="93" xfId="0" applyFont="1" applyFill="1" applyBorder="1" applyAlignment="1">
      <alignment horizontal="center" vertical="center"/>
    </xf>
    <xf numFmtId="0" fontId="5" fillId="4" borderId="94" xfId="0" applyFont="1" applyFill="1" applyBorder="1" applyAlignment="1">
      <alignment horizontal="center" vertical="center"/>
    </xf>
    <xf numFmtId="0" fontId="22" fillId="3" borderId="92" xfId="0" applyFont="1" applyFill="1" applyBorder="1" applyAlignment="1" applyProtection="1">
      <alignment horizontal="left" vertical="center" shrinkToFit="1"/>
      <protection locked="0"/>
    </xf>
    <xf numFmtId="0" fontId="22" fillId="3" borderId="93" xfId="0" applyFont="1" applyFill="1" applyBorder="1" applyAlignment="1" applyProtection="1">
      <alignment horizontal="left" vertical="center" shrinkToFit="1"/>
      <protection locked="0"/>
    </xf>
    <xf numFmtId="0" fontId="22" fillId="3" borderId="94" xfId="0" applyFont="1" applyFill="1" applyBorder="1" applyAlignment="1" applyProtection="1">
      <alignment horizontal="left" vertical="center" shrinkToFit="1"/>
      <protection locked="0"/>
    </xf>
    <xf numFmtId="0" fontId="5" fillId="4" borderId="95" xfId="0" applyFont="1" applyFill="1" applyBorder="1" applyAlignment="1">
      <alignment horizontal="center" vertical="center" wrapText="1"/>
    </xf>
    <xf numFmtId="0" fontId="5" fillId="4" borderId="96" xfId="0" applyFont="1" applyFill="1" applyBorder="1" applyAlignment="1">
      <alignment horizontal="center" vertical="center"/>
    </xf>
    <xf numFmtId="0" fontId="5" fillId="4" borderId="97" xfId="0" applyFont="1" applyFill="1" applyBorder="1" applyAlignment="1">
      <alignment horizontal="center" vertical="center"/>
    </xf>
    <xf numFmtId="49" fontId="29" fillId="3" borderId="92" xfId="0" applyNumberFormat="1" applyFont="1" applyFill="1" applyBorder="1" applyAlignment="1" applyProtection="1">
      <alignment horizontal="center" vertical="center" shrinkToFit="1"/>
      <protection locked="0"/>
    </xf>
    <xf numFmtId="49" fontId="29" fillId="3" borderId="93" xfId="0" applyNumberFormat="1" applyFont="1" applyFill="1" applyBorder="1" applyAlignment="1" applyProtection="1">
      <alignment horizontal="center" vertical="center" shrinkToFit="1"/>
      <protection locked="0"/>
    </xf>
    <xf numFmtId="49" fontId="29" fillId="3" borderId="94" xfId="0" applyNumberFormat="1" applyFont="1" applyFill="1" applyBorder="1" applyAlignment="1" applyProtection="1">
      <alignment horizontal="center" vertical="center" shrinkToFit="1"/>
      <protection locked="0"/>
    </xf>
    <xf numFmtId="0" fontId="29" fillId="3" borderId="92" xfId="0" applyFont="1" applyFill="1" applyBorder="1" applyAlignment="1" applyProtection="1">
      <alignment horizontal="center" vertical="center" shrinkToFit="1"/>
      <protection locked="0"/>
    </xf>
    <xf numFmtId="0" fontId="29" fillId="3" borderId="93" xfId="0" applyFont="1" applyFill="1" applyBorder="1" applyAlignment="1" applyProtection="1">
      <alignment horizontal="center" vertical="center" shrinkToFit="1"/>
      <protection locked="0"/>
    </xf>
    <xf numFmtId="0" fontId="29" fillId="3" borderId="94" xfId="0" applyFont="1" applyFill="1" applyBorder="1" applyAlignment="1" applyProtection="1">
      <alignment horizontal="center" vertical="center" shrinkToFit="1"/>
      <protection locked="0"/>
    </xf>
    <xf numFmtId="0" fontId="5" fillId="4" borderId="92" xfId="0" applyFont="1" applyFill="1" applyBorder="1" applyAlignment="1">
      <alignment horizontal="center" vertical="center" wrapText="1"/>
    </xf>
    <xf numFmtId="0" fontId="5" fillId="3" borderId="95" xfId="0" applyFont="1" applyFill="1" applyBorder="1" applyAlignment="1" applyProtection="1">
      <alignment horizontal="center" vertical="center" wrapText="1"/>
      <protection locked="0"/>
    </xf>
    <xf numFmtId="0" fontId="5" fillId="3" borderId="96" xfId="0" applyFont="1" applyFill="1" applyBorder="1" applyAlignment="1" applyProtection="1">
      <alignment horizontal="center" vertical="center" wrapText="1"/>
      <protection locked="0"/>
    </xf>
    <xf numFmtId="0" fontId="5" fillId="3" borderId="97" xfId="0" applyFont="1" applyFill="1" applyBorder="1" applyAlignment="1" applyProtection="1">
      <alignment horizontal="center" vertical="center" wrapText="1"/>
      <protection locked="0"/>
    </xf>
    <xf numFmtId="0" fontId="35" fillId="0" borderId="0" xfId="0" applyFont="1" applyAlignment="1">
      <alignment horizontal="left" vertical="center" wrapText="1"/>
    </xf>
    <xf numFmtId="0" fontId="6" fillId="4" borderId="64" xfId="0" applyFont="1" applyFill="1" applyBorder="1" applyAlignment="1">
      <alignment horizontal="center" vertical="center"/>
    </xf>
    <xf numFmtId="0" fontId="22" fillId="3" borderId="58" xfId="0" applyFont="1" applyFill="1" applyBorder="1" applyAlignment="1" applyProtection="1">
      <alignment horizontal="center" vertical="center" shrinkToFit="1"/>
      <protection locked="0"/>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49" fontId="29" fillId="3" borderId="95" xfId="0" applyNumberFormat="1" applyFont="1" applyFill="1" applyBorder="1" applyAlignment="1" applyProtection="1">
      <alignment horizontal="center" vertical="center"/>
      <protection locked="0"/>
    </xf>
    <xf numFmtId="49" fontId="29" fillId="3" borderId="96" xfId="0" applyNumberFormat="1" applyFont="1" applyFill="1" applyBorder="1" applyAlignment="1" applyProtection="1">
      <alignment horizontal="center" vertical="center"/>
      <protection locked="0"/>
    </xf>
    <xf numFmtId="49" fontId="29" fillId="3" borderId="97" xfId="0" applyNumberFormat="1" applyFont="1" applyFill="1" applyBorder="1" applyAlignment="1" applyProtection="1">
      <alignment horizontal="center" vertical="center"/>
      <protection locked="0"/>
    </xf>
    <xf numFmtId="49" fontId="29" fillId="3" borderId="92" xfId="0" applyNumberFormat="1" applyFont="1" applyFill="1" applyBorder="1" applyAlignment="1" applyProtection="1">
      <alignment horizontal="center" vertical="center"/>
      <protection locked="0"/>
    </xf>
    <xf numFmtId="49" fontId="29" fillId="3" borderId="93" xfId="0" applyNumberFormat="1" applyFont="1" applyFill="1" applyBorder="1" applyAlignment="1" applyProtection="1">
      <alignment horizontal="center" vertical="center"/>
      <protection locked="0"/>
    </xf>
    <xf numFmtId="49" fontId="29" fillId="3" borderId="94" xfId="0" applyNumberFormat="1" applyFont="1" applyFill="1" applyBorder="1" applyAlignment="1" applyProtection="1">
      <alignment horizontal="center" vertical="center"/>
      <protection locked="0"/>
    </xf>
    <xf numFmtId="0" fontId="31" fillId="0" borderId="0" xfId="0" applyFont="1" applyAlignment="1">
      <alignment horizontal="left" vertical="center"/>
    </xf>
    <xf numFmtId="0" fontId="5" fillId="4" borderId="95" xfId="0" applyFont="1" applyFill="1" applyBorder="1" applyAlignment="1">
      <alignment horizontal="center" vertical="center"/>
    </xf>
    <xf numFmtId="0" fontId="22" fillId="3" borderId="74" xfId="0" applyFont="1" applyFill="1" applyBorder="1" applyAlignment="1" applyProtection="1">
      <alignment horizontal="center" vertical="center" shrinkToFit="1"/>
      <protection locked="0"/>
    </xf>
    <xf numFmtId="0" fontId="22" fillId="3" borderId="73" xfId="0" applyFont="1" applyFill="1" applyBorder="1" applyAlignment="1" applyProtection="1">
      <alignment horizontal="center" vertical="center" shrinkToFit="1"/>
      <protection locked="0"/>
    </xf>
    <xf numFmtId="49" fontId="36" fillId="3" borderId="92" xfId="0" applyNumberFormat="1" applyFont="1" applyFill="1" applyBorder="1" applyAlignment="1" applyProtection="1">
      <alignment horizontal="left" vertical="center" wrapText="1"/>
      <protection locked="0"/>
    </xf>
    <xf numFmtId="49" fontId="36" fillId="3" borderId="93" xfId="0" applyNumberFormat="1" applyFont="1" applyFill="1" applyBorder="1" applyAlignment="1" applyProtection="1">
      <alignment horizontal="left" vertical="center" wrapText="1"/>
      <protection locked="0"/>
    </xf>
    <xf numFmtId="49" fontId="36" fillId="3" borderId="94" xfId="0" applyNumberFormat="1" applyFont="1" applyFill="1" applyBorder="1" applyAlignment="1" applyProtection="1">
      <alignment horizontal="left" vertical="center" wrapText="1"/>
      <protection locked="0"/>
    </xf>
    <xf numFmtId="0" fontId="5" fillId="4" borderId="2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22" fillId="3" borderId="52" xfId="0" applyFont="1" applyFill="1" applyBorder="1" applyAlignment="1" applyProtection="1">
      <alignment horizontal="center" vertical="center" shrinkToFit="1"/>
      <protection locked="0"/>
    </xf>
    <xf numFmtId="0" fontId="44" fillId="4" borderId="0" xfId="0" applyFont="1" applyFill="1" applyAlignment="1">
      <alignment horizontal="left" vertical="center" wrapText="1"/>
    </xf>
    <xf numFmtId="0" fontId="33" fillId="4" borderId="0" xfId="0" applyFont="1" applyFill="1" applyAlignment="1">
      <alignment horizontal="left" vertical="center" wrapText="1"/>
    </xf>
    <xf numFmtId="0" fontId="32" fillId="4" borderId="0" xfId="0" applyFont="1" applyFill="1" applyAlignment="1">
      <alignment horizontal="center" vertical="center" wrapText="1"/>
    </xf>
    <xf numFmtId="0" fontId="5" fillId="4" borderId="96" xfId="0" applyFont="1" applyFill="1" applyBorder="1" applyAlignment="1">
      <alignment horizontal="center" vertical="center" wrapText="1"/>
    </xf>
    <xf numFmtId="0" fontId="5" fillId="4" borderId="97" xfId="0" applyFont="1" applyFill="1" applyBorder="1" applyAlignment="1">
      <alignment horizontal="center" vertical="center" wrapText="1"/>
    </xf>
    <xf numFmtId="0" fontId="5" fillId="4" borderId="92" xfId="0" applyFont="1" applyFill="1" applyBorder="1" applyAlignment="1">
      <alignment horizontal="left" vertical="center"/>
    </xf>
    <xf numFmtId="0" fontId="5" fillId="4" borderId="93" xfId="0" applyFont="1" applyFill="1" applyBorder="1" applyAlignment="1">
      <alignment horizontal="left" vertical="center"/>
    </xf>
    <xf numFmtId="0" fontId="5" fillId="4" borderId="94" xfId="0" applyFont="1" applyFill="1" applyBorder="1" applyAlignment="1">
      <alignment horizontal="left" vertical="center"/>
    </xf>
    <xf numFmtId="0" fontId="44" fillId="0" borderId="0" xfId="0" applyFont="1" applyAlignment="1">
      <alignment horizontal="left" wrapText="1"/>
    </xf>
    <xf numFmtId="0" fontId="5" fillId="3" borderId="92" xfId="0" applyFont="1" applyFill="1" applyBorder="1" applyAlignment="1" applyProtection="1">
      <alignment horizontal="left" vertical="center" wrapText="1"/>
      <protection locked="0"/>
    </xf>
    <xf numFmtId="0" fontId="5" fillId="3" borderId="93" xfId="0" applyFont="1" applyFill="1" applyBorder="1" applyAlignment="1" applyProtection="1">
      <alignment horizontal="left" vertical="center" wrapText="1"/>
      <protection locked="0"/>
    </xf>
    <xf numFmtId="0" fontId="5" fillId="3" borderId="94" xfId="0" applyFont="1" applyFill="1" applyBorder="1" applyAlignment="1" applyProtection="1">
      <alignment horizontal="left" vertical="center" wrapText="1"/>
      <protection locked="0"/>
    </xf>
    <xf numFmtId="0" fontId="22" fillId="3" borderId="95" xfId="0" applyFont="1" applyFill="1" applyBorder="1" applyAlignment="1" applyProtection="1">
      <alignment horizontal="center" vertical="center"/>
      <protection locked="0"/>
    </xf>
    <xf numFmtId="0" fontId="22" fillId="3" borderId="96" xfId="0" applyFont="1" applyFill="1" applyBorder="1" applyAlignment="1" applyProtection="1">
      <alignment horizontal="center" vertical="center"/>
      <protection locked="0"/>
    </xf>
    <xf numFmtId="0" fontId="22" fillId="3" borderId="97" xfId="0" applyFont="1" applyFill="1" applyBorder="1" applyAlignment="1" applyProtection="1">
      <alignment horizontal="center" vertical="center"/>
      <protection locked="0"/>
    </xf>
    <xf numFmtId="0" fontId="35" fillId="0" borderId="27" xfId="0" applyFont="1" applyBorder="1" applyAlignment="1">
      <alignment horizontal="left" vertical="center" wrapText="1"/>
    </xf>
    <xf numFmtId="0" fontId="5" fillId="3" borderId="95" xfId="0" applyFont="1" applyFill="1" applyBorder="1" applyAlignment="1" applyProtection="1">
      <alignment horizontal="center" vertical="center"/>
      <protection locked="0"/>
    </xf>
    <xf numFmtId="0" fontId="5" fillId="3" borderId="96" xfId="0" applyFont="1" applyFill="1" applyBorder="1" applyAlignment="1" applyProtection="1">
      <alignment horizontal="center" vertical="center"/>
      <protection locked="0"/>
    </xf>
    <xf numFmtId="0" fontId="5" fillId="3" borderId="97" xfId="0" applyFont="1" applyFill="1" applyBorder="1" applyAlignment="1" applyProtection="1">
      <alignment horizontal="center" vertical="center"/>
      <protection locked="0"/>
    </xf>
    <xf numFmtId="0" fontId="22" fillId="3" borderId="92" xfId="0" applyFont="1" applyFill="1" applyBorder="1" applyAlignment="1" applyProtection="1">
      <alignment horizontal="left" vertical="center"/>
      <protection locked="0"/>
    </xf>
    <xf numFmtId="0" fontId="22" fillId="3" borderId="93" xfId="0" applyFont="1" applyFill="1" applyBorder="1" applyAlignment="1" applyProtection="1">
      <alignment horizontal="left" vertical="center"/>
      <protection locked="0"/>
    </xf>
    <xf numFmtId="0" fontId="22" fillId="3" borderId="94" xfId="0" applyFont="1" applyFill="1" applyBorder="1" applyAlignment="1" applyProtection="1">
      <alignment horizontal="left" vertical="center"/>
      <protection locked="0"/>
    </xf>
    <xf numFmtId="0" fontId="6" fillId="4" borderId="75" xfId="0" applyFont="1" applyFill="1" applyBorder="1" applyAlignment="1">
      <alignment horizontal="center" vertical="center" shrinkToFit="1"/>
    </xf>
    <xf numFmtId="0" fontId="6" fillId="4" borderId="46" xfId="0" applyFont="1" applyFill="1" applyBorder="1" applyAlignment="1">
      <alignment horizontal="center" vertical="center" shrinkToFit="1"/>
    </xf>
    <xf numFmtId="0" fontId="6" fillId="4" borderId="76" xfId="0" applyFont="1" applyFill="1" applyBorder="1" applyAlignment="1">
      <alignment horizontal="center" vertical="center" shrinkToFit="1"/>
    </xf>
    <xf numFmtId="0" fontId="34" fillId="0" borderId="92" xfId="0" applyFont="1" applyBorder="1" applyAlignment="1">
      <alignment horizontal="center" vertical="center"/>
    </xf>
    <xf numFmtId="0" fontId="38" fillId="0" borderId="93" xfId="0" applyFont="1" applyBorder="1" applyAlignment="1">
      <alignment horizontal="center" vertical="center"/>
    </xf>
    <xf numFmtId="0" fontId="34" fillId="0" borderId="93" xfId="0" applyFont="1" applyBorder="1" applyAlignment="1">
      <alignment horizontal="center"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0" fontId="34" fillId="0" borderId="94" xfId="0" applyFont="1" applyBorder="1" applyAlignment="1">
      <alignment horizontal="center" vertical="center"/>
    </xf>
    <xf numFmtId="0" fontId="22" fillId="3" borderId="5" xfId="0" applyFont="1" applyFill="1" applyBorder="1" applyAlignment="1" applyProtection="1">
      <alignment horizontal="center" vertical="center"/>
      <protection locked="0"/>
    </xf>
    <xf numFmtId="0" fontId="37" fillId="3" borderId="5" xfId="0" applyFont="1" applyFill="1" applyBorder="1" applyAlignment="1" applyProtection="1">
      <alignment horizontal="center" vertical="center"/>
      <protection locked="0"/>
    </xf>
    <xf numFmtId="0" fontId="41" fillId="0" borderId="93" xfId="0" applyFont="1" applyBorder="1" applyAlignment="1">
      <alignment horizontal="center" vertical="center"/>
    </xf>
    <xf numFmtId="0" fontId="22" fillId="3" borderId="56"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pplyProtection="1">
      <alignment horizontal="center" vertical="center"/>
      <protection locked="0"/>
    </xf>
    <xf numFmtId="0" fontId="37" fillId="3" borderId="56" xfId="0" applyFont="1" applyFill="1" applyBorder="1" applyAlignment="1" applyProtection="1">
      <alignment horizontal="center" vertical="center"/>
      <protection locked="0"/>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22" fillId="3" borderId="31" xfId="0" applyFont="1" applyFill="1" applyBorder="1" applyAlignment="1">
      <alignment horizontal="center" vertical="center"/>
    </xf>
    <xf numFmtId="0" fontId="37" fillId="3" borderId="5" xfId="0" applyFont="1" applyFill="1" applyBorder="1" applyAlignment="1">
      <alignment horizontal="center" vertical="center"/>
    </xf>
    <xf numFmtId="0" fontId="35" fillId="0" borderId="0" xfId="0" applyFont="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22" fillId="3" borderId="77" xfId="0" applyFont="1" applyFill="1" applyBorder="1" applyAlignment="1" applyProtection="1">
      <alignment horizontal="center" vertical="center" shrinkToFit="1"/>
      <protection locked="0"/>
    </xf>
    <xf numFmtId="0" fontId="22" fillId="3" borderId="78" xfId="0" applyFont="1" applyFill="1" applyBorder="1" applyAlignment="1" applyProtection="1">
      <alignment horizontal="center" vertical="center" shrinkToFit="1"/>
      <protection locked="0"/>
    </xf>
    <xf numFmtId="0" fontId="22" fillId="3" borderId="79" xfId="0" applyFont="1" applyFill="1" applyBorder="1" applyAlignment="1" applyProtection="1">
      <alignment horizontal="center" vertical="center" shrinkToFit="1"/>
      <protection locked="0"/>
    </xf>
    <xf numFmtId="0" fontId="22" fillId="3" borderId="5" xfId="0" applyFont="1" applyFill="1" applyBorder="1" applyAlignment="1" applyProtection="1">
      <alignment horizontal="center" vertical="center" shrinkToFit="1"/>
      <protection locked="0"/>
    </xf>
    <xf numFmtId="0" fontId="22" fillId="3" borderId="33" xfId="0" applyFont="1" applyFill="1" applyBorder="1" applyAlignment="1" applyProtection="1">
      <alignment horizontal="center" vertical="center" shrinkToFit="1"/>
      <protection locked="0"/>
    </xf>
    <xf numFmtId="0" fontId="22" fillId="3" borderId="98" xfId="0" applyFont="1" applyFill="1" applyBorder="1" applyAlignment="1">
      <alignment horizontal="center" vertical="center"/>
    </xf>
    <xf numFmtId="0" fontId="22" fillId="3" borderId="99" xfId="0" applyFont="1" applyFill="1" applyBorder="1" applyAlignment="1">
      <alignment horizontal="center" vertical="center"/>
    </xf>
    <xf numFmtId="0" fontId="10" fillId="2" borderId="5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66" xfId="0" applyFont="1" applyFill="1" applyBorder="1" applyAlignment="1">
      <alignment horizontal="center" vertical="center"/>
    </xf>
    <xf numFmtId="0" fontId="0" fillId="0" borderId="83" xfId="0" applyBorder="1" applyAlignment="1">
      <alignment horizontal="center" vertical="center"/>
    </xf>
    <xf numFmtId="0" fontId="10" fillId="2" borderId="61" xfId="0" applyFont="1" applyFill="1" applyBorder="1" applyAlignment="1">
      <alignment horizontal="center" vertical="center" shrinkToFit="1"/>
    </xf>
    <xf numFmtId="0" fontId="0" fillId="0" borderId="62" xfId="0" applyBorder="1" applyAlignment="1">
      <alignment horizontal="center" vertical="center" shrinkToFit="1"/>
    </xf>
    <xf numFmtId="0" fontId="0" fillId="0" borderId="83" xfId="0" applyBorder="1" applyAlignment="1">
      <alignment horizontal="center" vertical="center" shrinkToFit="1"/>
    </xf>
    <xf numFmtId="0" fontId="10" fillId="2" borderId="61" xfId="0" applyFont="1" applyFill="1" applyBorder="1" applyAlignment="1">
      <alignment horizontal="center" vertical="center"/>
    </xf>
    <xf numFmtId="0" fontId="0" fillId="0" borderId="83" xfId="0" applyBorder="1">
      <alignment vertical="center"/>
    </xf>
    <xf numFmtId="0" fontId="10" fillId="2" borderId="4"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140" xfId="0" applyFont="1" applyFill="1" applyBorder="1" applyAlignment="1">
      <alignment horizontal="center" vertical="center"/>
    </xf>
    <xf numFmtId="0" fontId="0" fillId="0" borderId="94" xfId="0" applyBorder="1" applyAlignment="1">
      <alignment horizontal="center" vertical="center"/>
    </xf>
    <xf numFmtId="0" fontId="10" fillId="2" borderId="92" xfId="0" applyFont="1" applyFill="1" applyBorder="1" applyAlignment="1">
      <alignment horizontal="center" vertical="center" shrinkToFit="1"/>
    </xf>
    <xf numFmtId="0" fontId="0" fillId="0" borderId="93" xfId="0" applyBorder="1" applyAlignment="1">
      <alignment horizontal="center" vertical="center" shrinkToFit="1"/>
    </xf>
    <xf numFmtId="0" fontId="0" fillId="0" borderId="94" xfId="0" applyBorder="1" applyAlignment="1">
      <alignment horizontal="center" vertical="center" shrinkToFit="1"/>
    </xf>
    <xf numFmtId="0" fontId="10" fillId="2" borderId="92" xfId="0" applyFont="1" applyFill="1" applyBorder="1" applyAlignment="1">
      <alignment horizontal="center" vertical="center"/>
    </xf>
    <xf numFmtId="0" fontId="0" fillId="0" borderId="94" xfId="0" applyBorder="1">
      <alignment vertical="center"/>
    </xf>
    <xf numFmtId="0" fontId="10" fillId="2" borderId="94" xfId="0" applyFont="1" applyFill="1" applyBorder="1" applyAlignment="1">
      <alignment horizontal="center" vertical="center"/>
    </xf>
    <xf numFmtId="0" fontId="39" fillId="2" borderId="110" xfId="0" applyFont="1" applyFill="1" applyBorder="1" applyAlignment="1">
      <alignment horizontal="center" vertical="center" shrinkToFit="1"/>
    </xf>
    <xf numFmtId="0" fontId="18" fillId="2" borderId="113" xfId="0" applyFont="1" applyFill="1" applyBorder="1" applyAlignment="1">
      <alignment horizontal="center" vertical="center"/>
    </xf>
    <xf numFmtId="0" fontId="18" fillId="2" borderId="102" xfId="0" applyFont="1" applyFill="1" applyBorder="1" applyAlignment="1">
      <alignment horizontal="center" vertical="center"/>
    </xf>
    <xf numFmtId="0" fontId="10" fillId="2" borderId="62" xfId="0" applyFont="1" applyFill="1" applyBorder="1" applyAlignment="1">
      <alignment horizontal="center" vertical="center"/>
    </xf>
    <xf numFmtId="0" fontId="12" fillId="2" borderId="62" xfId="0" applyFont="1" applyFill="1" applyBorder="1" applyAlignment="1">
      <alignment horizontal="center" vertical="center" shrinkToFit="1"/>
    </xf>
    <xf numFmtId="0" fontId="12" fillId="2" borderId="65" xfId="0" applyFont="1" applyFill="1" applyBorder="1" applyAlignment="1">
      <alignment horizontal="center" vertical="center" shrinkToFit="1"/>
    </xf>
    <xf numFmtId="0" fontId="10" fillId="2" borderId="30" xfId="0" applyFont="1" applyFill="1" applyBorder="1" applyAlignment="1">
      <alignment horizontal="center" vertical="center"/>
    </xf>
    <xf numFmtId="0" fontId="0" fillId="0" borderId="17" xfId="0" applyBorder="1">
      <alignment vertical="center"/>
    </xf>
    <xf numFmtId="0" fontId="10" fillId="2" borderId="24" xfId="0" applyFont="1" applyFill="1" applyBorder="1" applyAlignment="1">
      <alignment horizontal="center" vertical="center"/>
    </xf>
    <xf numFmtId="0" fontId="0" fillId="0" borderId="26" xfId="0" applyBorder="1">
      <alignment vertical="center"/>
    </xf>
    <xf numFmtId="0" fontId="8" fillId="2" borderId="1" xfId="0" applyFont="1" applyFill="1" applyBorder="1" applyAlignment="1">
      <alignment horizontal="center" vertical="center"/>
    </xf>
    <xf numFmtId="0" fontId="0" fillId="2" borderId="1" xfId="0" applyFill="1" applyBorder="1">
      <alignment vertical="center"/>
    </xf>
    <xf numFmtId="0" fontId="18" fillId="2" borderId="120" xfId="0" applyFont="1" applyFill="1" applyBorder="1" applyAlignment="1">
      <alignment horizontal="center" vertical="center"/>
    </xf>
    <xf numFmtId="0" fontId="18" fillId="2" borderId="117" xfId="0" applyFont="1" applyFill="1" applyBorder="1" applyAlignment="1">
      <alignment horizontal="center" vertical="center"/>
    </xf>
    <xf numFmtId="0" fontId="14" fillId="2" borderId="95" xfId="0" applyFont="1" applyFill="1" applyBorder="1" applyAlignment="1">
      <alignment horizontal="center" vertical="center" wrapText="1"/>
    </xf>
    <xf numFmtId="0" fontId="14" fillId="2" borderId="96" xfId="0" applyFont="1" applyFill="1" applyBorder="1" applyAlignment="1">
      <alignment horizontal="center" vertical="center" wrapText="1"/>
    </xf>
    <xf numFmtId="0" fontId="14" fillId="2" borderId="9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8" xfId="0" applyFont="1" applyFill="1"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39" xfId="0" applyBorder="1" applyAlignment="1">
      <alignment horizontal="center" vertical="center" wrapText="1"/>
    </xf>
    <xf numFmtId="0" fontId="0" fillId="0" borderId="37" xfId="0" applyBorder="1" applyAlignment="1">
      <alignment horizontal="center" vertical="center"/>
    </xf>
    <xf numFmtId="0" fontId="0" fillId="0" borderId="104"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105" xfId="0" applyBorder="1" applyAlignment="1">
      <alignment horizontal="center" vertical="center"/>
    </xf>
    <xf numFmtId="0" fontId="14" fillId="2" borderId="82" xfId="0" applyFont="1" applyFill="1" applyBorder="1" applyAlignment="1">
      <alignment horizontal="center" vertical="center" wrapText="1"/>
    </xf>
    <xf numFmtId="0" fontId="14" fillId="2" borderId="81" xfId="0" applyFont="1" applyFill="1" applyBorder="1" applyAlignment="1">
      <alignment horizontal="center" vertical="center" wrapText="1"/>
    </xf>
    <xf numFmtId="0" fontId="14" fillId="2" borderId="80" xfId="0" applyFont="1" applyFill="1" applyBorder="1" applyAlignment="1">
      <alignment horizontal="center" vertical="center" wrapText="1"/>
    </xf>
    <xf numFmtId="0" fontId="8" fillId="2" borderId="30" xfId="0" applyFont="1" applyFill="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39" fillId="2" borderId="96" xfId="0" applyFont="1" applyFill="1" applyBorder="1" applyAlignment="1">
      <alignment horizontal="center" vertical="center" shrinkToFit="1"/>
    </xf>
    <xf numFmtId="0" fontId="18" fillId="2" borderId="112" xfId="0" applyFont="1" applyFill="1" applyBorder="1" applyAlignment="1">
      <alignment horizontal="center" vertical="center"/>
    </xf>
    <xf numFmtId="0" fontId="18" fillId="2" borderId="116" xfId="0" applyFont="1" applyFill="1" applyBorder="1" applyAlignment="1">
      <alignment horizontal="center" vertical="center"/>
    </xf>
    <xf numFmtId="0" fontId="39" fillId="2" borderId="109" xfId="0" applyFont="1" applyFill="1" applyBorder="1" applyAlignment="1">
      <alignment horizontal="center" vertical="center" shrinkToFit="1"/>
    </xf>
    <xf numFmtId="0" fontId="18" fillId="2" borderId="101"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2" xfId="0" applyFont="1" applyFill="1" applyBorder="1" applyAlignment="1">
      <alignment horizontal="center" vertical="center" shrinkToFit="1"/>
    </xf>
    <xf numFmtId="0" fontId="10" fillId="2" borderId="29"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39" fillId="2" borderId="30" xfId="0" applyFont="1" applyFill="1" applyBorder="1" applyAlignment="1">
      <alignment horizontal="center" vertical="center" shrinkToFit="1"/>
    </xf>
    <xf numFmtId="0" fontId="39" fillId="2" borderId="13" xfId="0" applyFont="1" applyFill="1" applyBorder="1" applyAlignment="1">
      <alignment horizontal="center" vertical="center" shrinkToFit="1"/>
    </xf>
    <xf numFmtId="0" fontId="18" fillId="2" borderId="119" xfId="0" applyFont="1" applyFill="1" applyBorder="1" applyAlignment="1">
      <alignment horizontal="center" vertical="center"/>
    </xf>
    <xf numFmtId="0" fontId="39" fillId="2" borderId="95" xfId="0" applyFont="1" applyFill="1" applyBorder="1" applyAlignment="1">
      <alignment horizontal="center" vertical="center" shrinkToFit="1"/>
    </xf>
    <xf numFmtId="0" fontId="14" fillId="2" borderId="3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0" borderId="26" xfId="0" applyBorder="1" applyAlignment="1">
      <alignment horizontal="center" vertical="center"/>
    </xf>
    <xf numFmtId="0" fontId="10" fillId="2" borderId="24" xfId="0" applyFont="1" applyFill="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39" fillId="2" borderId="7" xfId="0" applyFont="1" applyFill="1" applyBorder="1" applyAlignment="1">
      <alignment horizontal="center" vertical="center" shrinkToFit="1"/>
    </xf>
    <xf numFmtId="0" fontId="18" fillId="2" borderId="114" xfId="0" applyFont="1" applyFill="1" applyBorder="1" applyAlignment="1">
      <alignment horizontal="center" vertical="center"/>
    </xf>
    <xf numFmtId="0" fontId="18" fillId="2" borderId="118" xfId="0" applyFont="1" applyFill="1" applyBorder="1" applyAlignment="1">
      <alignment horizontal="center" vertical="center"/>
    </xf>
    <xf numFmtId="0" fontId="10" fillId="2" borderId="41" xfId="0" applyFont="1" applyFill="1" applyBorder="1" applyAlignment="1">
      <alignment horizontal="center" vertical="center" shrinkToFit="1"/>
    </xf>
    <xf numFmtId="0" fontId="18" fillId="2" borderId="115"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13" xfId="0" applyBorder="1">
      <alignment vertical="center"/>
    </xf>
    <xf numFmtId="0" fontId="0" fillId="0" borderId="11" xfId="0" applyBorder="1">
      <alignment vertical="center"/>
    </xf>
    <xf numFmtId="0" fontId="0" fillId="0" borderId="0" xfId="0">
      <alignment vertical="center"/>
    </xf>
    <xf numFmtId="0" fontId="0" fillId="0" borderId="18" xfId="0" applyBorder="1">
      <alignment vertical="center"/>
    </xf>
    <xf numFmtId="0" fontId="0" fillId="0" borderId="15" xfId="0" applyBorder="1">
      <alignment vertical="center"/>
    </xf>
    <xf numFmtId="0" fontId="0" fillId="0" borderId="16" xfId="0" applyBorder="1">
      <alignment vertical="center"/>
    </xf>
    <xf numFmtId="0" fontId="0" fillId="0" borderId="19" xfId="0" applyBorder="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10" fillId="2" borderId="30"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7" xfId="0" applyBorder="1" applyAlignment="1">
      <alignment horizontal="center" vertical="center" shrinkToFit="1"/>
    </xf>
    <xf numFmtId="0" fontId="18" fillId="2" borderId="121" xfId="0" applyFont="1" applyFill="1" applyBorder="1" applyAlignment="1">
      <alignment horizontal="center" vertical="center"/>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39" fillId="2" borderId="111" xfId="0" applyFont="1" applyFill="1" applyBorder="1" applyAlignment="1">
      <alignment horizontal="center" vertical="center" shrinkToFit="1"/>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4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7" fillId="2" borderId="62" xfId="0" applyFont="1" applyFill="1" applyBorder="1" applyAlignment="1">
      <alignment horizontal="center" vertical="center"/>
    </xf>
    <xf numFmtId="0" fontId="12" fillId="2" borderId="61" xfId="0" applyFont="1" applyFill="1" applyBorder="1" applyAlignment="1">
      <alignment horizontal="center" vertical="center" shrinkToFit="1"/>
    </xf>
    <xf numFmtId="0" fontId="10" fillId="2" borderId="106" xfId="0" applyFont="1" applyFill="1" applyBorder="1" applyAlignment="1">
      <alignment horizontal="left" vertical="center" wrapText="1"/>
    </xf>
    <xf numFmtId="0" fontId="10" fillId="2" borderId="107" xfId="0" applyFont="1" applyFill="1" applyBorder="1" applyAlignment="1">
      <alignment horizontal="left" vertical="center" wrapText="1"/>
    </xf>
    <xf numFmtId="0" fontId="10" fillId="2" borderId="108" xfId="0" applyFont="1" applyFill="1" applyBorder="1" applyAlignment="1">
      <alignment horizontal="left" vertical="center" wrapText="1"/>
    </xf>
    <xf numFmtId="0" fontId="10" fillId="2" borderId="64" xfId="0" applyFont="1" applyFill="1" applyBorder="1" applyAlignment="1">
      <alignment horizontal="left" vertical="center"/>
    </xf>
    <xf numFmtId="0" fontId="0" fillId="0" borderId="63" xfId="0" applyBorder="1" applyAlignment="1">
      <alignment horizontal="left" vertical="center"/>
    </xf>
    <xf numFmtId="0" fontId="0" fillId="0" borderId="85" xfId="0" applyBorder="1" applyAlignment="1">
      <alignment horizontal="left"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95" xfId="0" applyFont="1" applyFill="1" applyBorder="1" applyAlignment="1">
      <alignment horizontal="center" vertical="center"/>
    </xf>
    <xf numFmtId="0" fontId="7" fillId="2" borderId="96"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3" xfId="0" applyFont="1" applyFill="1" applyBorder="1" applyAlignment="1">
      <alignment horizontal="center" vertical="center"/>
    </xf>
    <xf numFmtId="0" fontId="10" fillId="2" borderId="95" xfId="0" applyFont="1" applyFill="1" applyBorder="1" applyAlignment="1">
      <alignment horizontal="left" vertical="center" wrapText="1" shrinkToFit="1"/>
    </xf>
    <xf numFmtId="0" fontId="10" fillId="2" borderId="96" xfId="0" applyFont="1" applyFill="1" applyBorder="1" applyAlignment="1">
      <alignment horizontal="left" vertical="center" wrapText="1" shrinkToFit="1"/>
    </xf>
    <xf numFmtId="0" fontId="10" fillId="2" borderId="27" xfId="0" applyFont="1" applyFill="1" applyBorder="1" applyAlignment="1">
      <alignment horizontal="left" vertical="center" wrapText="1" shrinkToFit="1"/>
    </xf>
    <xf numFmtId="0" fontId="10" fillId="2" borderId="0" xfId="0" applyFont="1" applyFill="1" applyAlignment="1">
      <alignment horizontal="left" vertical="center" wrapText="1" shrinkToFit="1"/>
    </xf>
    <xf numFmtId="0" fontId="10" fillId="2" borderId="31" xfId="0" applyFont="1" applyFill="1" applyBorder="1" applyAlignment="1">
      <alignment horizontal="left" vertical="center" wrapText="1" shrinkToFit="1"/>
    </xf>
    <xf numFmtId="0" fontId="10" fillId="2" borderId="5" xfId="0" applyFont="1" applyFill="1" applyBorder="1" applyAlignment="1">
      <alignment horizontal="left" vertical="center" wrapText="1" shrinkToFit="1"/>
    </xf>
    <xf numFmtId="0" fontId="13" fillId="2" borderId="0" xfId="0" applyFont="1" applyFill="1" applyAlignment="1">
      <alignment horizontal="left"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9" xfId="0" applyFont="1" applyBorder="1" applyAlignment="1">
      <alignment horizontal="center" vertical="center" wrapText="1"/>
    </xf>
    <xf numFmtId="0" fontId="20" fillId="2" borderId="0" xfId="0" applyFont="1" applyFill="1" applyAlignment="1">
      <alignment horizontal="center" vertical="center" wrapText="1"/>
    </xf>
    <xf numFmtId="0" fontId="20" fillId="2" borderId="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9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2" borderId="46"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2" borderId="0" xfId="0" applyFont="1" applyFill="1" applyAlignment="1">
      <alignment horizontal="left"/>
    </xf>
    <xf numFmtId="0" fontId="10" fillId="2" borderId="16" xfId="0" applyFont="1" applyFill="1" applyBorder="1" applyAlignment="1">
      <alignment horizontal="left"/>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Alignment="1">
      <alignment horizontal="center" vertical="center"/>
    </xf>
    <xf numFmtId="0" fontId="9" fillId="2" borderId="18"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9" xfId="0" applyFont="1" applyFill="1" applyBorder="1" applyAlignment="1">
      <alignment horizontal="center" vertical="center"/>
    </xf>
    <xf numFmtId="0" fontId="10" fillId="2" borderId="22" xfId="0" applyFont="1" applyFill="1" applyBorder="1" applyAlignment="1">
      <alignment horizontal="left" vertical="center" wrapText="1"/>
    </xf>
    <xf numFmtId="0" fontId="64" fillId="2" borderId="0" xfId="0" applyFont="1" applyFill="1" applyAlignment="1">
      <alignment horizontal="center" vertical="center"/>
    </xf>
    <xf numFmtId="0" fontId="66" fillId="0" borderId="27" xfId="1" applyFont="1" applyBorder="1" applyAlignment="1">
      <alignment horizontal="center" vertical="center"/>
    </xf>
    <xf numFmtId="0" fontId="66" fillId="0" borderId="0" xfId="1" applyFont="1" applyAlignment="1">
      <alignment horizontal="center" vertical="center"/>
    </xf>
    <xf numFmtId="0" fontId="67" fillId="0" borderId="0" xfId="1" applyFont="1" applyAlignment="1" applyProtection="1">
      <alignment horizontal="center" shrinkToFit="1"/>
      <protection hidden="1"/>
    </xf>
    <xf numFmtId="0" fontId="54" fillId="0" borderId="12" xfId="1" applyFont="1" applyBorder="1" applyAlignment="1">
      <alignment vertical="center" wrapText="1"/>
    </xf>
    <xf numFmtId="0" fontId="54" fillId="0" borderId="13" xfId="1" applyFont="1" applyBorder="1" applyAlignment="1">
      <alignment vertical="center" wrapText="1"/>
    </xf>
    <xf numFmtId="0" fontId="54" fillId="0" borderId="11" xfId="1" applyFont="1" applyBorder="1" applyAlignment="1">
      <alignment vertical="center" wrapText="1"/>
    </xf>
    <xf numFmtId="0" fontId="54" fillId="0" borderId="0" xfId="1" applyFont="1" applyAlignment="1">
      <alignment vertical="center" wrapText="1"/>
    </xf>
    <xf numFmtId="0" fontId="54" fillId="0" borderId="15" xfId="1" applyFont="1" applyBorder="1" applyAlignment="1">
      <alignment vertical="center" wrapText="1"/>
    </xf>
    <xf numFmtId="0" fontId="54" fillId="0" borderId="16" xfId="1" applyFont="1" applyBorder="1" applyAlignment="1">
      <alignment vertical="center" wrapText="1"/>
    </xf>
    <xf numFmtId="0" fontId="61" fillId="0" borderId="138" xfId="4" applyFont="1" applyBorder="1" applyAlignment="1">
      <alignment horizontal="center" vertical="center" shrinkToFit="1"/>
    </xf>
    <xf numFmtId="0" fontId="0" fillId="0" borderId="137" xfId="0" applyBorder="1" applyAlignment="1">
      <alignment horizontal="center" vertical="center" shrinkToFit="1"/>
    </xf>
    <xf numFmtId="0" fontId="61" fillId="0" borderId="136" xfId="4" applyFont="1" applyBorder="1" applyAlignment="1">
      <alignment horizontal="center" vertical="center"/>
    </xf>
    <xf numFmtId="0" fontId="61" fillId="0" borderId="127" xfId="4" applyFont="1" applyBorder="1" applyAlignment="1">
      <alignment horizontal="center" vertical="center"/>
    </xf>
    <xf numFmtId="0" fontId="61" fillId="0" borderId="37" xfId="4" applyFont="1" applyBorder="1" applyAlignment="1">
      <alignment horizontal="center" vertical="center" wrapText="1"/>
    </xf>
    <xf numFmtId="0" fontId="61" fillId="0" borderId="38" xfId="4" applyFont="1" applyBorder="1" applyAlignment="1">
      <alignment horizontal="center" vertical="center"/>
    </xf>
    <xf numFmtId="0" fontId="61" fillId="0" borderId="104" xfId="4" applyFont="1" applyBorder="1" applyAlignment="1">
      <alignment horizontal="center" vertical="center" wrapText="1"/>
    </xf>
    <xf numFmtId="0" fontId="61" fillId="0" borderId="105" xfId="4" applyFont="1" applyBorder="1" applyAlignment="1">
      <alignment horizontal="center" vertical="center" wrapText="1"/>
    </xf>
    <xf numFmtId="0" fontId="61" fillId="0" borderId="131" xfId="4" applyFont="1" applyBorder="1" applyAlignment="1">
      <alignment horizontal="center" vertical="center"/>
    </xf>
    <xf numFmtId="0" fontId="61" fillId="0" borderId="37" xfId="4" applyFont="1" applyBorder="1" applyAlignment="1">
      <alignment horizontal="center" vertical="center"/>
    </xf>
    <xf numFmtId="0" fontId="61" fillId="0" borderId="139" xfId="4" applyFont="1" applyBorder="1" applyAlignment="1">
      <alignment horizontal="center" vertical="center"/>
    </xf>
    <xf numFmtId="0" fontId="61" fillId="0" borderId="135" xfId="4" applyFont="1" applyBorder="1" applyAlignment="1">
      <alignment horizontal="center" vertical="center"/>
    </xf>
    <xf numFmtId="0" fontId="61" fillId="0" borderId="109" xfId="4" applyFont="1" applyBorder="1" applyAlignment="1">
      <alignment horizontal="center" vertical="center" wrapText="1"/>
    </xf>
    <xf numFmtId="0" fontId="61" fillId="0" borderId="112" xfId="4" applyFont="1" applyBorder="1" applyAlignment="1">
      <alignment horizontal="center" vertical="center"/>
    </xf>
    <xf numFmtId="0" fontId="61" fillId="0" borderId="119" xfId="4" applyFont="1" applyBorder="1" applyAlignment="1">
      <alignment horizontal="center" vertical="center"/>
    </xf>
    <xf numFmtId="0" fontId="61" fillId="0" borderId="132" xfId="4" applyFont="1" applyBorder="1" applyAlignment="1">
      <alignment horizontal="center" vertical="center"/>
    </xf>
    <xf numFmtId="0" fontId="61" fillId="0" borderId="130" xfId="4" applyFont="1" applyBorder="1" applyAlignment="1">
      <alignment horizontal="center" vertical="center"/>
    </xf>
    <xf numFmtId="0" fontId="61" fillId="0" borderId="101" xfId="4" applyFont="1" applyBorder="1" applyAlignment="1">
      <alignment horizontal="center" vertical="center"/>
    </xf>
    <xf numFmtId="0" fontId="0" fillId="0" borderId="137" xfId="0" applyBorder="1" applyAlignment="1">
      <alignment horizontal="center" vertical="center"/>
    </xf>
    <xf numFmtId="0" fontId="61" fillId="0" borderId="138" xfId="4" applyFont="1" applyBorder="1" applyAlignment="1">
      <alignment horizontal="center" vertical="center"/>
    </xf>
    <xf numFmtId="0" fontId="61" fillId="0" borderId="39" xfId="4" applyFont="1" applyBorder="1" applyAlignment="1">
      <alignment horizontal="center" vertical="center"/>
    </xf>
    <xf numFmtId="0" fontId="61" fillId="0" borderId="40" xfId="4" applyFont="1" applyBorder="1" applyAlignment="1">
      <alignment horizontal="center" vertical="center"/>
    </xf>
    <xf numFmtId="0" fontId="61" fillId="0" borderId="95" xfId="4" applyFont="1" applyBorder="1" applyAlignment="1">
      <alignment horizontal="center" vertical="center"/>
    </xf>
    <xf numFmtId="0" fontId="61" fillId="0" borderId="27" xfId="4" applyFont="1" applyBorder="1" applyAlignment="1">
      <alignment horizontal="center" vertical="center"/>
    </xf>
    <xf numFmtId="0" fontId="61" fillId="0" borderId="31" xfId="4" applyFont="1" applyBorder="1" applyAlignment="1">
      <alignment horizontal="center" vertical="center"/>
    </xf>
    <xf numFmtId="0" fontId="48" fillId="0" borderId="0" xfId="1" applyFont="1" applyAlignment="1">
      <alignment horizontal="center" vertical="center" shrinkToFit="1"/>
    </xf>
    <xf numFmtId="0" fontId="51" fillId="0" borderId="92" xfId="1" applyFont="1" applyBorder="1" applyAlignment="1">
      <alignment horizontal="center" vertical="center"/>
    </xf>
    <xf numFmtId="0" fontId="51" fillId="0" borderId="93" xfId="1" applyFont="1" applyBorder="1" applyAlignment="1">
      <alignment horizontal="center" vertical="center"/>
    </xf>
    <xf numFmtId="0" fontId="51" fillId="0" borderId="94" xfId="1" applyFont="1" applyBorder="1" applyAlignment="1">
      <alignment horizontal="center" vertical="center"/>
    </xf>
    <xf numFmtId="0" fontId="63" fillId="0" borderId="92" xfId="1" applyFont="1" applyBorder="1" applyAlignment="1">
      <alignment horizontal="center" vertical="center"/>
    </xf>
    <xf numFmtId="0" fontId="50" fillId="0" borderId="93" xfId="1" applyFont="1" applyBorder="1" applyAlignment="1">
      <alignment horizontal="center" vertical="center"/>
    </xf>
    <xf numFmtId="0" fontId="50" fillId="0" borderId="92" xfId="1" applyFont="1" applyBorder="1" applyAlignment="1">
      <alignment horizontal="center" vertical="center"/>
    </xf>
    <xf numFmtId="14" fontId="50" fillId="0" borderId="92" xfId="1" applyNumberFormat="1" applyFont="1" applyBorder="1" applyAlignment="1" applyProtection="1">
      <alignment horizontal="center" vertical="center"/>
      <protection locked="0"/>
    </xf>
    <xf numFmtId="14" fontId="50" fillId="0" borderId="93" xfId="1" applyNumberFormat="1" applyFont="1" applyBorder="1" applyAlignment="1" applyProtection="1">
      <alignment horizontal="center" vertical="center"/>
      <protection locked="0"/>
    </xf>
    <xf numFmtId="14" fontId="50" fillId="0" borderId="94" xfId="1" applyNumberFormat="1" applyFont="1" applyBorder="1" applyAlignment="1" applyProtection="1">
      <alignment horizontal="center" vertical="center"/>
      <protection locked="0"/>
    </xf>
  </cellXfs>
  <cellStyles count="5">
    <cellStyle name="標準" xfId="0" builtinId="0"/>
    <cellStyle name="標準 2" xfId="1"/>
    <cellStyle name="標準 3" xfId="2"/>
    <cellStyle name="標準 4" xfId="3"/>
    <cellStyle name="標準 5" xfId="4"/>
  </cellStyles>
  <dxfs count="2">
    <dxf>
      <fill>
        <patternFill>
          <bgColor rgb="FFFFCC99"/>
        </patternFill>
      </fill>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3</xdr:row>
      <xdr:rowOff>66675</xdr:rowOff>
    </xdr:from>
    <xdr:to>
      <xdr:col>8</xdr:col>
      <xdr:colOff>123825</xdr:colOff>
      <xdr:row>3</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19350" y="1514475"/>
          <a:ext cx="257175" cy="142875"/>
        </a:xfrm>
        <a:prstGeom prst="rect">
          <a:avLst/>
        </a:prstGeom>
        <a:solidFill>
          <a:schemeClr val="accent6">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AFF14-KOBE\Desktop\2023&#12304;&#39640;&#26657;&#12539;&#22823;&#23398;&#20849;&#36890;&#12305;&#12467;&#12531;&#12463;&#12540;&#12523;&#37096;&#38272;&#12503;&#12525;&#12464;&#12521;&#12512;&#21407;&#31295;-yasukaw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①プログラム原稿"/>
      <sheetName val="②A-1、A-2用紙（コンクール）"/>
      <sheetName val="③使用曲目報告書"/>
      <sheetName val="④音響舞台美術 "/>
      <sheetName val="リスト縦"/>
      <sheetName val="リスト横"/>
    </sheetNames>
    <sheetDataSet>
      <sheetData sheetId="0"/>
      <sheetData sheetId="1" refreshError="1"/>
      <sheetData sheetId="2"/>
      <sheetData sheetId="3" refreshError="1"/>
      <sheetData sheetId="4">
        <row r="2">
          <cell r="A2" t="str">
            <v>※選択</v>
          </cell>
        </row>
        <row r="3">
          <cell r="A3" t="str">
            <v xml:space="preserve">北海道 </v>
          </cell>
        </row>
        <row r="4">
          <cell r="A4" t="str">
            <v xml:space="preserve">青森県 </v>
          </cell>
        </row>
        <row r="5">
          <cell r="A5" t="str">
            <v xml:space="preserve">岩手県 </v>
          </cell>
        </row>
        <row r="6">
          <cell r="A6" t="str">
            <v xml:space="preserve">宮城県 </v>
          </cell>
        </row>
        <row r="7">
          <cell r="A7" t="str">
            <v xml:space="preserve">秋田県 </v>
          </cell>
        </row>
        <row r="8">
          <cell r="A8" t="str">
            <v xml:space="preserve">山形県 </v>
          </cell>
        </row>
        <row r="9">
          <cell r="A9" t="str">
            <v xml:space="preserve">福島県 </v>
          </cell>
        </row>
        <row r="10">
          <cell r="A10" t="str">
            <v xml:space="preserve">茨城県 </v>
          </cell>
        </row>
        <row r="11">
          <cell r="A11" t="str">
            <v xml:space="preserve">栃木県 </v>
          </cell>
        </row>
        <row r="12">
          <cell r="A12" t="str">
            <v xml:space="preserve">群馬県 </v>
          </cell>
        </row>
        <row r="13">
          <cell r="A13" t="str">
            <v xml:space="preserve">埼玉県 </v>
          </cell>
        </row>
        <row r="14">
          <cell r="A14" t="str">
            <v xml:space="preserve">千葉県 </v>
          </cell>
        </row>
        <row r="15">
          <cell r="A15" t="str">
            <v xml:space="preserve">東京都 </v>
          </cell>
        </row>
        <row r="16">
          <cell r="A16" t="str">
            <v xml:space="preserve">神奈川県 </v>
          </cell>
        </row>
        <row r="17">
          <cell r="A17" t="str">
            <v xml:space="preserve">新潟県 </v>
          </cell>
        </row>
        <row r="18">
          <cell r="A18" t="str">
            <v xml:space="preserve">富山県 </v>
          </cell>
        </row>
        <row r="19">
          <cell r="A19" t="str">
            <v xml:space="preserve">石川県 </v>
          </cell>
        </row>
        <row r="20">
          <cell r="A20" t="str">
            <v xml:space="preserve">福井県 </v>
          </cell>
        </row>
        <row r="21">
          <cell r="A21" t="str">
            <v xml:space="preserve">山梨県 </v>
          </cell>
        </row>
        <row r="22">
          <cell r="A22" t="str">
            <v xml:space="preserve">長野県 </v>
          </cell>
        </row>
        <row r="23">
          <cell r="A23" t="str">
            <v xml:space="preserve">岐阜県 </v>
          </cell>
        </row>
        <row r="24">
          <cell r="A24" t="str">
            <v xml:space="preserve">静岡県 </v>
          </cell>
        </row>
        <row r="25">
          <cell r="A25" t="str">
            <v xml:space="preserve">愛知県 </v>
          </cell>
        </row>
        <row r="26">
          <cell r="A26" t="str">
            <v xml:space="preserve">三重県 </v>
          </cell>
        </row>
        <row r="27">
          <cell r="A27" t="str">
            <v xml:space="preserve">滋賀県 </v>
          </cell>
        </row>
        <row r="28">
          <cell r="A28" t="str">
            <v xml:space="preserve">京都府 </v>
          </cell>
        </row>
        <row r="29">
          <cell r="A29" t="str">
            <v xml:space="preserve">大阪府 </v>
          </cell>
        </row>
        <row r="30">
          <cell r="A30" t="str">
            <v xml:space="preserve">兵庫県 </v>
          </cell>
        </row>
        <row r="31">
          <cell r="A31" t="str">
            <v xml:space="preserve">奈良県 </v>
          </cell>
        </row>
        <row r="32">
          <cell r="A32" t="str">
            <v xml:space="preserve">和歌山県 </v>
          </cell>
        </row>
        <row r="33">
          <cell r="A33" t="str">
            <v xml:space="preserve">鳥取県 </v>
          </cell>
        </row>
        <row r="34">
          <cell r="A34" t="str">
            <v xml:space="preserve">島根県 </v>
          </cell>
        </row>
        <row r="35">
          <cell r="A35" t="str">
            <v xml:space="preserve">岡山県 </v>
          </cell>
        </row>
        <row r="36">
          <cell r="A36" t="str">
            <v xml:space="preserve">広島県 </v>
          </cell>
        </row>
        <row r="37">
          <cell r="A37" t="str">
            <v xml:space="preserve">山口県 </v>
          </cell>
        </row>
        <row r="38">
          <cell r="A38" t="str">
            <v>徳島県</v>
          </cell>
        </row>
        <row r="39">
          <cell r="A39" t="str">
            <v xml:space="preserve">香川県 </v>
          </cell>
        </row>
        <row r="40">
          <cell r="A40" t="str">
            <v xml:space="preserve">愛媛県 </v>
          </cell>
        </row>
        <row r="41">
          <cell r="A41" t="str">
            <v xml:space="preserve">高知県 </v>
          </cell>
        </row>
        <row r="42">
          <cell r="A42" t="str">
            <v xml:space="preserve">福岡県 </v>
          </cell>
        </row>
        <row r="43">
          <cell r="A43" t="str">
            <v xml:space="preserve">佐賀県 </v>
          </cell>
        </row>
        <row r="44">
          <cell r="A44" t="str">
            <v xml:space="preserve">長崎県 </v>
          </cell>
        </row>
        <row r="45">
          <cell r="A45" t="str">
            <v xml:space="preserve">熊本県 </v>
          </cell>
        </row>
        <row r="46">
          <cell r="A46" t="str">
            <v xml:space="preserve">大分県 </v>
          </cell>
        </row>
        <row r="47">
          <cell r="A47" t="str">
            <v xml:space="preserve">宮崎県 </v>
          </cell>
        </row>
        <row r="48">
          <cell r="A48" t="str">
            <v xml:space="preserve">鹿児島県 </v>
          </cell>
        </row>
        <row r="49">
          <cell r="A49" t="str">
            <v xml:space="preserve">沖縄県 </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BD68"/>
  <sheetViews>
    <sheetView showGridLines="0" showRowColHeaders="0" view="pageLayout" zoomScale="70" zoomScaleNormal="100" zoomScalePageLayoutView="70" workbookViewId="0">
      <selection activeCell="A9" sqref="A9:Z9"/>
    </sheetView>
  </sheetViews>
  <sheetFormatPr defaultColWidth="2.21875" defaultRowHeight="13.2"/>
  <cols>
    <col min="1" max="4" width="4.109375" style="1" customWidth="1"/>
    <col min="5" max="60" width="4.21875" style="1" customWidth="1"/>
    <col min="61" max="16384" width="2.21875" style="1"/>
  </cols>
  <sheetData>
    <row r="1" spans="1:56" ht="30" customHeight="1">
      <c r="A1" s="83" t="s">
        <v>185</v>
      </c>
      <c r="B1" s="84"/>
      <c r="C1" s="84"/>
      <c r="D1" s="84"/>
      <c r="E1" s="84"/>
      <c r="F1" s="85"/>
      <c r="G1" s="84"/>
      <c r="H1" s="84"/>
      <c r="I1" s="84"/>
      <c r="J1" s="84"/>
      <c r="K1" s="84"/>
      <c r="L1" s="84"/>
      <c r="M1" s="84"/>
      <c r="N1" s="84"/>
      <c r="O1" s="84"/>
      <c r="P1" s="84"/>
      <c r="Q1" s="84"/>
      <c r="R1" s="84"/>
      <c r="S1" s="84"/>
      <c r="T1" s="84"/>
      <c r="U1" s="84"/>
      <c r="V1" s="84"/>
      <c r="W1" s="84"/>
      <c r="X1" s="84"/>
      <c r="Y1" s="84"/>
      <c r="Z1" s="84"/>
      <c r="AA1" s="32"/>
      <c r="AB1" s="32"/>
      <c r="AC1" s="32"/>
      <c r="AD1" s="32"/>
      <c r="AE1" s="32"/>
      <c r="AF1" s="32"/>
      <c r="AG1" s="32"/>
      <c r="AH1" s="22" t="s">
        <v>116</v>
      </c>
      <c r="AI1" s="56"/>
      <c r="AJ1" s="32"/>
      <c r="AK1" s="32"/>
      <c r="AU1" s="19"/>
      <c r="AV1" s="19"/>
      <c r="AW1" s="19"/>
      <c r="AX1" s="19"/>
      <c r="AY1" s="19"/>
      <c r="AZ1" s="19"/>
      <c r="BA1" s="19"/>
      <c r="BB1" s="19"/>
      <c r="BC1" s="19"/>
      <c r="BD1" s="19"/>
    </row>
    <row r="2" spans="1:56" ht="27.75" customHeight="1">
      <c r="A2" s="86" t="s">
        <v>184</v>
      </c>
      <c r="B2" s="86"/>
      <c r="C2" s="86"/>
      <c r="D2" s="86"/>
      <c r="E2" s="86"/>
      <c r="F2" s="86"/>
      <c r="G2" s="86"/>
      <c r="H2" s="86"/>
      <c r="I2" s="86"/>
      <c r="J2" s="86"/>
      <c r="K2" s="86"/>
      <c r="L2" s="86"/>
      <c r="M2" s="86"/>
      <c r="N2" s="86"/>
      <c r="O2" s="86"/>
      <c r="P2" s="86"/>
      <c r="Q2" s="86"/>
      <c r="R2" s="86"/>
      <c r="S2" s="86"/>
      <c r="T2" s="86"/>
      <c r="U2" s="86"/>
      <c r="V2" s="86"/>
      <c r="W2" s="86"/>
      <c r="X2" s="86"/>
      <c r="Y2" s="86"/>
      <c r="Z2" s="86"/>
      <c r="AA2" s="32"/>
      <c r="AB2" s="32"/>
      <c r="AC2" s="32"/>
      <c r="AD2" s="32"/>
      <c r="AE2" s="32"/>
      <c r="AF2" s="32"/>
      <c r="AG2" s="32"/>
      <c r="AH2" s="22" t="s">
        <v>117</v>
      </c>
      <c r="AI2" s="56"/>
      <c r="AJ2" s="32"/>
      <c r="AK2" s="32"/>
      <c r="AU2" s="19"/>
      <c r="AV2" s="19"/>
      <c r="AW2" s="19"/>
      <c r="AX2" s="19"/>
      <c r="AY2" s="19"/>
      <c r="AZ2" s="19"/>
      <c r="BA2" s="19"/>
      <c r="BB2" s="19"/>
      <c r="BC2" s="19"/>
      <c r="BD2" s="19"/>
    </row>
    <row r="3" spans="1:56" ht="56.25" customHeight="1">
      <c r="A3" s="200" t="s">
        <v>142</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36"/>
      <c r="AB3" s="36"/>
      <c r="AC3" s="36"/>
      <c r="AD3" s="36"/>
      <c r="AE3" s="36"/>
      <c r="AF3" s="36"/>
      <c r="AG3" s="36"/>
      <c r="AH3" s="22" t="s">
        <v>118</v>
      </c>
      <c r="AI3" s="57"/>
      <c r="AJ3" s="36"/>
      <c r="AK3" s="36"/>
    </row>
    <row r="4" spans="1:56" ht="36" customHeight="1">
      <c r="A4" s="202" t="s">
        <v>74</v>
      </c>
      <c r="B4" s="202"/>
      <c r="C4" s="202"/>
      <c r="D4" s="202"/>
      <c r="E4" s="202"/>
      <c r="F4" s="202"/>
      <c r="G4" s="202"/>
      <c r="H4" s="202"/>
      <c r="I4" s="201" t="s">
        <v>120</v>
      </c>
      <c r="J4" s="201"/>
      <c r="K4" s="201"/>
      <c r="L4" s="201"/>
      <c r="M4" s="201"/>
      <c r="N4" s="201"/>
      <c r="O4" s="201"/>
      <c r="P4" s="201"/>
      <c r="Q4" s="201"/>
      <c r="R4" s="201"/>
      <c r="S4" s="201"/>
      <c r="T4" s="201"/>
      <c r="U4" s="201"/>
      <c r="V4" s="201"/>
      <c r="W4" s="201"/>
      <c r="X4" s="201"/>
      <c r="Y4" s="201"/>
      <c r="Z4" s="201"/>
      <c r="AA4" s="37"/>
      <c r="AB4" s="37"/>
      <c r="AC4" s="37"/>
      <c r="AD4" s="37"/>
      <c r="AE4" s="37"/>
      <c r="AF4" s="37"/>
      <c r="AG4" s="37"/>
    </row>
    <row r="5" spans="1:56" ht="23.25" customHeight="1">
      <c r="A5" s="208" t="s">
        <v>122</v>
      </c>
      <c r="B5" s="208"/>
      <c r="C5" s="208"/>
      <c r="D5" s="208"/>
      <c r="E5" s="208"/>
      <c r="F5" s="208"/>
      <c r="G5" s="208"/>
      <c r="H5" s="208"/>
      <c r="I5" s="208"/>
      <c r="J5" s="208"/>
      <c r="K5" s="208"/>
      <c r="L5" s="208"/>
      <c r="M5" s="27"/>
      <c r="N5" s="27"/>
      <c r="O5" s="27"/>
      <c r="P5" s="27"/>
      <c r="Q5" s="27"/>
      <c r="R5" s="27"/>
      <c r="S5" s="27"/>
      <c r="T5" s="27"/>
      <c r="U5" s="27"/>
      <c r="V5" s="27"/>
      <c r="W5" s="27"/>
      <c r="X5" s="27"/>
      <c r="Y5" s="27"/>
      <c r="Z5" s="27"/>
      <c r="AA5" s="27"/>
      <c r="AB5" s="27"/>
      <c r="AC5" s="27"/>
      <c r="AD5" s="27"/>
      <c r="AE5" s="27"/>
      <c r="AF5" s="27"/>
      <c r="AG5" s="27"/>
      <c r="AH5" s="27"/>
      <c r="AI5" s="27"/>
      <c r="AJ5" s="27"/>
      <c r="AK5" s="27"/>
    </row>
    <row r="6" spans="1:56" ht="40.5" customHeight="1">
      <c r="A6" s="160" t="s">
        <v>114</v>
      </c>
      <c r="B6" s="161"/>
      <c r="C6" s="161"/>
      <c r="D6" s="161"/>
      <c r="E6" s="161"/>
      <c r="F6" s="161"/>
      <c r="G6" s="162"/>
      <c r="H6" s="179" t="s">
        <v>115</v>
      </c>
      <c r="I6" s="179"/>
      <c r="J6" s="179"/>
      <c r="K6" s="179"/>
      <c r="L6" s="179"/>
      <c r="M6" s="179"/>
      <c r="N6" s="179"/>
      <c r="O6" s="179"/>
      <c r="P6" s="179"/>
      <c r="Q6" s="179"/>
      <c r="R6" s="179"/>
      <c r="S6" s="179"/>
      <c r="T6" s="179"/>
      <c r="U6" s="179"/>
      <c r="V6" s="179"/>
      <c r="W6" s="179"/>
      <c r="X6" s="179"/>
      <c r="Y6" s="179"/>
      <c r="Z6" s="179"/>
    </row>
    <row r="7" spans="1:56" ht="40.5" customHeight="1">
      <c r="A7" s="176"/>
      <c r="B7" s="177"/>
      <c r="C7" s="177"/>
      <c r="D7" s="178"/>
      <c r="E7" s="33"/>
      <c r="F7" s="33"/>
      <c r="G7" s="33"/>
      <c r="H7" s="33"/>
      <c r="I7" s="33"/>
      <c r="J7" s="33"/>
      <c r="K7" s="33"/>
      <c r="L7" s="33"/>
      <c r="M7" s="27"/>
      <c r="N7" s="27"/>
      <c r="O7" s="27"/>
      <c r="P7" s="27"/>
      <c r="Q7" s="27"/>
      <c r="R7" s="27"/>
      <c r="S7" s="27"/>
      <c r="T7" s="27"/>
      <c r="U7" s="27"/>
      <c r="V7" s="27"/>
      <c r="W7" s="27"/>
      <c r="X7" s="27"/>
      <c r="Y7" s="27"/>
      <c r="Z7" s="27"/>
      <c r="AA7" s="27"/>
      <c r="AB7" s="27"/>
      <c r="AC7" s="27"/>
      <c r="AD7" s="27"/>
      <c r="AE7" s="27"/>
      <c r="AF7" s="27"/>
      <c r="AG7" s="27"/>
      <c r="AH7" s="27"/>
      <c r="AI7" s="27"/>
      <c r="AJ7" s="27"/>
      <c r="AK7" s="27"/>
    </row>
    <row r="8" spans="1:56" ht="50.25" customHeight="1">
      <c r="A8" s="65" t="s">
        <v>75</v>
      </c>
      <c r="B8" s="66"/>
      <c r="C8" s="66"/>
      <c r="D8" s="66"/>
      <c r="E8" s="66"/>
      <c r="F8" s="66"/>
      <c r="G8" s="67"/>
      <c r="H8" s="179" t="s">
        <v>76</v>
      </c>
      <c r="I8" s="179"/>
      <c r="J8" s="179"/>
      <c r="K8" s="179"/>
      <c r="L8" s="179"/>
      <c r="M8" s="179"/>
      <c r="N8" s="179"/>
      <c r="O8" s="179"/>
      <c r="P8" s="179"/>
      <c r="Q8" s="179"/>
      <c r="R8" s="179"/>
      <c r="S8" s="179"/>
      <c r="T8" s="179"/>
      <c r="U8" s="179"/>
      <c r="V8" s="179"/>
      <c r="W8" s="179"/>
      <c r="X8" s="179"/>
      <c r="Y8" s="179"/>
      <c r="Z8" s="179"/>
    </row>
    <row r="9" spans="1:56" ht="50.25" customHeight="1">
      <c r="A9" s="219"/>
      <c r="B9" s="220"/>
      <c r="C9" s="220"/>
      <c r="D9" s="220"/>
      <c r="E9" s="220"/>
      <c r="F9" s="220"/>
      <c r="G9" s="220"/>
      <c r="H9" s="220"/>
      <c r="I9" s="220"/>
      <c r="J9" s="220"/>
      <c r="K9" s="220"/>
      <c r="L9" s="220"/>
      <c r="M9" s="220"/>
      <c r="N9" s="220"/>
      <c r="O9" s="220"/>
      <c r="P9" s="220"/>
      <c r="Q9" s="220"/>
      <c r="R9" s="220"/>
      <c r="S9" s="220"/>
      <c r="T9" s="220"/>
      <c r="U9" s="220"/>
      <c r="V9" s="220"/>
      <c r="W9" s="220"/>
      <c r="X9" s="220"/>
      <c r="Y9" s="220"/>
      <c r="Z9" s="221"/>
      <c r="AA9" s="20"/>
    </row>
    <row r="10" spans="1:56" ht="50.25" customHeight="1">
      <c r="A10" s="166" t="s">
        <v>77</v>
      </c>
      <c r="B10" s="203"/>
      <c r="C10" s="203"/>
      <c r="D10" s="203"/>
      <c r="E10" s="203"/>
      <c r="F10" s="203"/>
      <c r="G10" s="204"/>
      <c r="H10" s="179" t="s">
        <v>78</v>
      </c>
      <c r="I10" s="179"/>
      <c r="J10" s="179"/>
      <c r="K10" s="179"/>
      <c r="L10" s="179"/>
      <c r="M10" s="179"/>
      <c r="N10" s="179"/>
      <c r="O10" s="179"/>
      <c r="P10" s="179"/>
      <c r="Q10" s="179"/>
      <c r="R10" s="179"/>
      <c r="S10" s="179"/>
      <c r="T10" s="179"/>
      <c r="U10" s="179"/>
      <c r="V10" s="179"/>
      <c r="W10" s="179"/>
      <c r="X10" s="179"/>
      <c r="Y10" s="179"/>
      <c r="Z10" s="179"/>
    </row>
    <row r="11" spans="1:56" ht="50.25" customHeight="1">
      <c r="A11" s="209" ph="1"/>
      <c r="B11" s="210" ph="1"/>
      <c r="C11" s="210" ph="1"/>
      <c r="D11" s="210" ph="1"/>
      <c r="E11" s="210" ph="1"/>
      <c r="F11" s="210" ph="1"/>
      <c r="G11" s="210" ph="1"/>
      <c r="H11" s="210" ph="1"/>
      <c r="I11" s="210" ph="1"/>
      <c r="J11" s="210" ph="1"/>
      <c r="K11" s="210" ph="1"/>
      <c r="L11" s="210" ph="1"/>
      <c r="M11" s="210" ph="1"/>
      <c r="N11" s="210" ph="1"/>
      <c r="O11" s="210" ph="1"/>
      <c r="P11" s="210" ph="1"/>
      <c r="Q11" s="210" ph="1"/>
      <c r="R11" s="210" ph="1"/>
      <c r="S11" s="210" ph="1"/>
      <c r="T11" s="210" ph="1"/>
      <c r="U11" s="210" ph="1"/>
      <c r="V11" s="210" ph="1"/>
      <c r="W11" s="210" ph="1"/>
      <c r="X11" s="210" ph="1"/>
      <c r="Y11" s="210" ph="1"/>
      <c r="Z11" s="211" ph="1"/>
    </row>
    <row r="12" spans="1:56" ht="40.5" customHeight="1">
      <c r="A12" s="205" t="s">
        <v>80</v>
      </c>
      <c r="B12" s="206"/>
      <c r="C12" s="206"/>
      <c r="D12" s="206"/>
      <c r="E12" s="206"/>
      <c r="F12" s="206"/>
      <c r="G12" s="207"/>
      <c r="H12" s="53" t="s">
        <v>119</v>
      </c>
      <c r="I12" s="54"/>
      <c r="J12" s="54"/>
      <c r="K12" s="54"/>
      <c r="L12" s="54"/>
      <c r="M12" s="54"/>
      <c r="N12" s="54"/>
      <c r="O12" s="54"/>
      <c r="P12" s="54"/>
      <c r="Q12" s="54"/>
      <c r="R12" s="54"/>
      <c r="S12" s="54"/>
      <c r="T12" s="54"/>
      <c r="U12" s="54"/>
      <c r="V12" s="54"/>
      <c r="W12" s="54"/>
      <c r="X12" s="54"/>
      <c r="Y12" s="54"/>
      <c r="Z12" s="54"/>
    </row>
    <row r="13" spans="1:56" ht="40.5" customHeight="1">
      <c r="A13" s="216"/>
      <c r="B13" s="217"/>
      <c r="C13" s="217"/>
      <c r="D13" s="218"/>
      <c r="E13" s="28" t="s">
        <v>79</v>
      </c>
      <c r="F13" s="21"/>
      <c r="G13" s="29"/>
      <c r="H13" s="21"/>
      <c r="I13" s="21"/>
      <c r="J13" s="21"/>
      <c r="K13" s="21"/>
    </row>
    <row r="14" spans="1:56" ht="50.25" customHeight="1">
      <c r="A14" s="160" t="s">
        <v>81</v>
      </c>
      <c r="B14" s="161"/>
      <c r="C14" s="161"/>
      <c r="D14" s="161"/>
      <c r="E14" s="161"/>
      <c r="F14" s="161"/>
      <c r="G14" s="162"/>
      <c r="H14" s="53" t="s">
        <v>82</v>
      </c>
      <c r="I14" s="54"/>
      <c r="J14" s="54"/>
      <c r="K14" s="54"/>
      <c r="L14" s="54"/>
      <c r="M14" s="54"/>
      <c r="N14" s="54"/>
      <c r="O14" s="54"/>
      <c r="P14" s="54"/>
      <c r="Q14" s="54"/>
      <c r="R14" s="54"/>
      <c r="S14" s="54"/>
      <c r="T14" s="54"/>
      <c r="U14" s="54"/>
      <c r="V14" s="54"/>
      <c r="W14" s="54"/>
      <c r="X14" s="54"/>
      <c r="Y14" s="54"/>
      <c r="Z14" s="54"/>
    </row>
    <row r="15" spans="1:56" s="25" customFormat="1" ht="50.25" customHeight="1">
      <c r="A15" s="163"/>
      <c r="B15" s="164"/>
      <c r="C15" s="164"/>
      <c r="D15" s="164"/>
      <c r="E15" s="164"/>
      <c r="F15" s="164"/>
      <c r="G15" s="164"/>
      <c r="H15" s="164"/>
      <c r="I15" s="164"/>
      <c r="J15" s="164"/>
      <c r="K15" s="164"/>
      <c r="L15" s="164"/>
      <c r="M15" s="165"/>
      <c r="N15" s="55"/>
    </row>
    <row r="16" spans="1:56" ht="50.25" customHeight="1">
      <c r="A16" s="160" t="s">
        <v>84</v>
      </c>
      <c r="B16" s="161"/>
      <c r="C16" s="161"/>
      <c r="D16" s="161"/>
      <c r="E16" s="161"/>
      <c r="F16" s="161"/>
      <c r="G16" s="162"/>
      <c r="H16" s="53" t="s">
        <v>83</v>
      </c>
      <c r="I16" s="54"/>
      <c r="J16" s="54"/>
      <c r="K16" s="54"/>
      <c r="L16" s="54"/>
      <c r="M16" s="54"/>
      <c r="N16" s="54"/>
      <c r="O16" s="54"/>
      <c r="P16" s="54"/>
      <c r="Q16" s="54"/>
      <c r="R16" s="54"/>
      <c r="S16" s="54"/>
      <c r="T16" s="54"/>
      <c r="U16" s="54"/>
      <c r="V16" s="54"/>
      <c r="W16" s="54"/>
      <c r="X16" s="54"/>
      <c r="Y16" s="54"/>
      <c r="Z16" s="54"/>
    </row>
    <row r="17" spans="1:47" s="25" customFormat="1" ht="50.25" customHeight="1">
      <c r="A17" s="184"/>
      <c r="B17" s="185"/>
      <c r="C17" s="186"/>
      <c r="D17" s="30" t="s">
        <v>49</v>
      </c>
      <c r="E17" s="184"/>
      <c r="F17" s="185"/>
      <c r="G17" s="186"/>
      <c r="H17" s="31" t="s">
        <v>49</v>
      </c>
      <c r="I17" s="187"/>
      <c r="J17" s="188"/>
      <c r="K17" s="189"/>
      <c r="L17" s="190"/>
      <c r="M17" s="190"/>
      <c r="N17" s="190"/>
      <c r="O17" s="190"/>
      <c r="P17" s="190"/>
      <c r="Q17" s="190"/>
      <c r="R17" s="190"/>
      <c r="S17" s="190"/>
      <c r="T17" s="190"/>
      <c r="U17" s="190"/>
      <c r="V17" s="190"/>
      <c r="W17" s="190"/>
      <c r="X17" s="190"/>
      <c r="Y17" s="190"/>
      <c r="Z17" s="190"/>
    </row>
    <row r="18" spans="1:47" ht="50.25" customHeight="1">
      <c r="A18" s="191" t="s">
        <v>65</v>
      </c>
      <c r="B18" s="167"/>
      <c r="C18" s="167"/>
      <c r="D18" s="167"/>
      <c r="E18" s="167"/>
      <c r="F18" s="167"/>
      <c r="G18" s="168"/>
      <c r="H18" s="53" t="s">
        <v>85</v>
      </c>
      <c r="I18" s="54"/>
      <c r="J18" s="54"/>
      <c r="K18" s="54"/>
      <c r="L18" s="54"/>
      <c r="M18" s="54"/>
      <c r="N18" s="54"/>
      <c r="O18" s="54"/>
      <c r="P18" s="54"/>
      <c r="Q18" s="54"/>
      <c r="R18" s="54"/>
      <c r="S18" s="54"/>
      <c r="T18" s="54"/>
      <c r="U18" s="54"/>
      <c r="V18" s="54"/>
      <c r="W18" s="54"/>
      <c r="X18" s="54"/>
      <c r="Y18" s="54"/>
      <c r="Z18" s="54"/>
    </row>
    <row r="19" spans="1:47" s="25" customFormat="1" ht="50.25" customHeight="1">
      <c r="A19" s="169"/>
      <c r="B19" s="170"/>
      <c r="C19" s="170"/>
      <c r="D19" s="170"/>
      <c r="E19" s="170"/>
      <c r="F19" s="170"/>
      <c r="G19" s="170"/>
      <c r="H19" s="170"/>
      <c r="I19" s="171"/>
      <c r="J19" s="31" t="s">
        <v>66</v>
      </c>
      <c r="K19" s="172"/>
      <c r="L19" s="173"/>
      <c r="M19" s="173"/>
      <c r="N19" s="173"/>
      <c r="O19" s="173"/>
      <c r="P19" s="173"/>
      <c r="Q19" s="173"/>
      <c r="R19" s="174"/>
      <c r="S19" s="55"/>
    </row>
    <row r="20" spans="1:47" ht="36.75" customHeight="1">
      <c r="A20" s="208" t="s">
        <v>86</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34"/>
      <c r="AB20" s="34"/>
      <c r="AC20" s="34"/>
      <c r="AD20" s="34"/>
      <c r="AE20" s="34"/>
      <c r="AF20" s="34"/>
      <c r="AG20" s="34"/>
      <c r="AH20" s="34"/>
      <c r="AI20" s="34"/>
      <c r="AJ20" s="34"/>
      <c r="AK20" s="34"/>
      <c r="AL20" s="34"/>
      <c r="AM20" s="34"/>
      <c r="AN20" s="34"/>
      <c r="AO20" s="34"/>
      <c r="AP20" s="34"/>
      <c r="AQ20" s="34"/>
      <c r="AR20" s="34"/>
      <c r="AS20" s="34"/>
      <c r="AT20" s="34"/>
      <c r="AU20" s="34"/>
    </row>
    <row r="21" spans="1:47" ht="40.5" customHeight="1">
      <c r="A21" s="175" t="s">
        <v>133</v>
      </c>
      <c r="B21" s="161"/>
      <c r="C21" s="161"/>
      <c r="D21" s="162"/>
      <c r="E21" s="59" t="s">
        <v>132</v>
      </c>
      <c r="F21" s="54"/>
      <c r="G21" s="54"/>
      <c r="H21" s="54"/>
      <c r="I21" s="54"/>
      <c r="J21" s="54"/>
      <c r="K21" s="54"/>
      <c r="L21" s="54"/>
      <c r="M21" s="54"/>
      <c r="N21" s="54"/>
      <c r="O21" s="54"/>
      <c r="P21" s="54"/>
      <c r="Q21" s="54"/>
      <c r="R21" s="54"/>
      <c r="S21" s="54"/>
      <c r="T21" s="54"/>
      <c r="U21" s="54"/>
      <c r="V21" s="54"/>
      <c r="W21" s="54"/>
    </row>
    <row r="22" spans="1:47" ht="40.5" customHeight="1">
      <c r="A22" s="212"/>
      <c r="B22" s="213"/>
      <c r="C22" s="213"/>
      <c r="D22" s="214"/>
      <c r="E22" s="29"/>
      <c r="U22" s="20"/>
    </row>
    <row r="23" spans="1:47" ht="40.5" customHeight="1">
      <c r="A23" s="175" t="s">
        <v>134</v>
      </c>
      <c r="B23" s="161"/>
      <c r="C23" s="161"/>
      <c r="D23" s="162"/>
      <c r="E23" s="215" t="s">
        <v>135</v>
      </c>
      <c r="F23" s="179"/>
      <c r="G23" s="179"/>
      <c r="H23" s="179"/>
      <c r="I23" s="179"/>
      <c r="J23" s="179"/>
      <c r="K23" s="179"/>
      <c r="L23" s="179"/>
      <c r="M23" s="179"/>
      <c r="N23" s="179"/>
      <c r="O23" s="179"/>
      <c r="P23" s="179"/>
      <c r="Q23" s="179"/>
      <c r="R23" s="179"/>
      <c r="S23" s="179"/>
      <c r="T23" s="179"/>
      <c r="U23" s="179"/>
      <c r="V23" s="179"/>
      <c r="W23" s="179"/>
      <c r="X23" s="179"/>
      <c r="Y23" s="179"/>
      <c r="Z23" s="179"/>
    </row>
    <row r="24" spans="1:47" ht="40.5" customHeight="1">
      <c r="A24" s="212"/>
      <c r="B24" s="213"/>
      <c r="C24" s="213"/>
      <c r="D24" s="214"/>
      <c r="E24" s="29"/>
      <c r="U24" s="20"/>
    </row>
    <row r="25" spans="1:47" ht="50.25" customHeight="1">
      <c r="A25" s="191" t="s">
        <v>71</v>
      </c>
      <c r="B25" s="167"/>
      <c r="C25" s="167"/>
      <c r="D25" s="167"/>
      <c r="E25" s="167"/>
      <c r="F25" s="167"/>
      <c r="G25" s="168"/>
      <c r="H25" s="179" t="s">
        <v>87</v>
      </c>
      <c r="I25" s="179"/>
      <c r="J25" s="179"/>
      <c r="K25" s="179"/>
      <c r="L25" s="179"/>
      <c r="M25" s="179"/>
      <c r="N25" s="179"/>
      <c r="O25" s="179"/>
      <c r="P25" s="179"/>
      <c r="Q25" s="179"/>
      <c r="R25" s="179"/>
      <c r="S25" s="179"/>
      <c r="T25" s="179"/>
      <c r="U25" s="179"/>
      <c r="V25" s="179"/>
      <c r="W25" s="179"/>
      <c r="X25" s="179"/>
      <c r="Y25" s="179"/>
      <c r="Z25" s="179"/>
      <c r="AA25" s="35"/>
      <c r="AB25" s="35"/>
    </row>
    <row r="26" spans="1:47" ht="50.25" customHeight="1">
      <c r="A26" s="163"/>
      <c r="B26" s="164"/>
      <c r="C26" s="164"/>
      <c r="D26" s="164"/>
      <c r="E26" s="164"/>
      <c r="F26" s="164"/>
      <c r="G26" s="164"/>
      <c r="H26" s="164"/>
      <c r="I26" s="164"/>
      <c r="J26" s="164"/>
      <c r="K26" s="164"/>
      <c r="L26" s="164"/>
      <c r="M26" s="164"/>
      <c r="N26" s="164"/>
      <c r="O26" s="164"/>
      <c r="P26" s="164"/>
      <c r="Q26" s="164"/>
      <c r="R26" s="164"/>
      <c r="S26" s="164"/>
      <c r="T26" s="164"/>
      <c r="U26" s="165"/>
    </row>
    <row r="27" spans="1:47" ht="50.25" customHeight="1">
      <c r="A27" s="166" t="s">
        <v>73</v>
      </c>
      <c r="B27" s="167"/>
      <c r="C27" s="167"/>
      <c r="D27" s="167"/>
      <c r="E27" s="167"/>
      <c r="F27" s="167"/>
      <c r="G27" s="168"/>
      <c r="H27" s="179" t="s">
        <v>88</v>
      </c>
      <c r="I27" s="179"/>
      <c r="J27" s="179"/>
      <c r="K27" s="179"/>
      <c r="L27" s="179"/>
      <c r="M27" s="179"/>
      <c r="N27" s="179"/>
      <c r="O27" s="179"/>
      <c r="P27" s="179"/>
      <c r="Q27" s="179"/>
      <c r="R27" s="179"/>
      <c r="S27" s="179"/>
      <c r="T27" s="179"/>
      <c r="U27" s="179"/>
      <c r="V27" s="179"/>
      <c r="W27" s="179"/>
      <c r="X27" s="179"/>
      <c r="Y27" s="179"/>
      <c r="Z27" s="179"/>
      <c r="AA27" s="35"/>
      <c r="AB27" s="35"/>
    </row>
    <row r="28" spans="1:47" ht="50.25" customHeight="1">
      <c r="A28" s="163"/>
      <c r="B28" s="164"/>
      <c r="C28" s="164"/>
      <c r="D28" s="164"/>
      <c r="E28" s="164"/>
      <c r="F28" s="164"/>
      <c r="G28" s="164"/>
      <c r="H28" s="164"/>
      <c r="I28" s="164"/>
      <c r="J28" s="164"/>
      <c r="K28" s="164"/>
      <c r="L28" s="164"/>
      <c r="M28" s="164"/>
      <c r="N28" s="164"/>
      <c r="O28" s="164"/>
      <c r="P28" s="164"/>
      <c r="Q28" s="164"/>
      <c r="R28" s="164"/>
      <c r="S28" s="164"/>
      <c r="T28" s="164"/>
      <c r="U28" s="165"/>
    </row>
    <row r="29" spans="1:47" ht="50.25" customHeight="1">
      <c r="A29" s="166" t="s">
        <v>89</v>
      </c>
      <c r="B29" s="167"/>
      <c r="C29" s="167"/>
      <c r="D29" s="167"/>
      <c r="E29" s="167"/>
      <c r="F29" s="167"/>
      <c r="G29" s="168"/>
      <c r="H29" s="179" t="s">
        <v>94</v>
      </c>
      <c r="I29" s="179"/>
      <c r="J29" s="179"/>
      <c r="K29" s="179"/>
      <c r="L29" s="179"/>
      <c r="M29" s="179"/>
      <c r="N29" s="179"/>
      <c r="O29" s="179"/>
      <c r="P29" s="179"/>
      <c r="Q29" s="179"/>
      <c r="R29" s="179"/>
      <c r="S29" s="179"/>
      <c r="T29" s="179"/>
      <c r="U29" s="179"/>
      <c r="V29" s="179"/>
      <c r="W29" s="179"/>
      <c r="X29" s="179"/>
      <c r="Y29" s="179"/>
      <c r="Z29" s="179"/>
      <c r="AA29" s="23"/>
      <c r="AB29" s="23"/>
    </row>
    <row r="30" spans="1:47" ht="50.25" customHeight="1">
      <c r="A30" s="45"/>
      <c r="B30" s="52"/>
      <c r="C30" s="52"/>
      <c r="D30" s="52"/>
      <c r="E30" s="52"/>
      <c r="F30" s="52"/>
      <c r="G30" s="52"/>
      <c r="H30" s="52"/>
      <c r="I30" s="52"/>
      <c r="J30" s="52"/>
      <c r="K30" s="52"/>
      <c r="L30" s="52"/>
      <c r="M30" s="52"/>
      <c r="N30" s="52"/>
      <c r="O30" s="52"/>
      <c r="P30" s="52"/>
      <c r="Q30" s="52"/>
      <c r="R30" s="52"/>
      <c r="S30" s="52"/>
      <c r="T30" s="46"/>
      <c r="U30" s="58"/>
      <c r="V30" s="58"/>
      <c r="W30" s="58"/>
      <c r="X30" s="58"/>
    </row>
    <row r="31" spans="1:47" ht="33.75" customHeight="1">
      <c r="A31" s="50" t="str">
        <f>MID($A$26,1,1)</f>
        <v/>
      </c>
      <c r="B31" s="43" t="str">
        <f>MID($A$26,2,1)</f>
        <v/>
      </c>
      <c r="C31" s="43" t="str">
        <f>MID($A$26,3,1)</f>
        <v/>
      </c>
      <c r="D31" s="43" t="str">
        <f>MID($A$26,4,1)</f>
        <v/>
      </c>
      <c r="E31" s="43" t="str">
        <f>MID($A$26,5,1)</f>
        <v/>
      </c>
      <c r="F31" s="43" t="str">
        <f>MID($A$26,6,1)</f>
        <v/>
      </c>
      <c r="G31" s="43" t="str">
        <f>MID($A$26,7,1)</f>
        <v/>
      </c>
      <c r="H31" s="43" t="str">
        <f>MID($A$26,8,1)</f>
        <v/>
      </c>
      <c r="I31" s="43" t="str">
        <f>MID($A$26,9,1)</f>
        <v/>
      </c>
      <c r="J31" s="43" t="str">
        <f>MID($A$26,10,1)</f>
        <v/>
      </c>
      <c r="K31" s="43" t="str">
        <f>MID($A$26,11,1)</f>
        <v/>
      </c>
      <c r="L31" s="43" t="str">
        <f>MID($A$26,12,1)</f>
        <v/>
      </c>
      <c r="M31" s="43" t="str">
        <f>MID($A$26,13,1)</f>
        <v/>
      </c>
      <c r="N31" s="43" t="str">
        <f>MID($A$26,14,1)</f>
        <v/>
      </c>
      <c r="O31" s="43" t="str">
        <f>MID($A$26,15,1)</f>
        <v/>
      </c>
      <c r="P31" s="43" t="str">
        <f>MID($A$26,16,1)</f>
        <v/>
      </c>
      <c r="Q31" s="43" t="str">
        <f>MID($A$26,17,1)</f>
        <v/>
      </c>
      <c r="R31" s="43" t="str">
        <f>MID($A$26,18,1)</f>
        <v/>
      </c>
      <c r="S31" s="43" t="str">
        <f>MID($A$26,19,1)</f>
        <v/>
      </c>
      <c r="T31" s="51" t="str">
        <f>MID($A$26,20,1)</f>
        <v/>
      </c>
      <c r="U31" s="58"/>
      <c r="V31" s="58"/>
      <c r="W31" s="58"/>
      <c r="X31" s="58"/>
    </row>
    <row r="32" spans="1:47" ht="50.25" customHeight="1">
      <c r="A32" s="45"/>
      <c r="B32" s="52"/>
      <c r="C32" s="52"/>
      <c r="D32" s="52"/>
      <c r="E32" s="52"/>
      <c r="F32" s="52"/>
      <c r="G32" s="52"/>
      <c r="H32" s="52"/>
      <c r="I32" s="52"/>
      <c r="J32" s="52"/>
      <c r="K32" s="52"/>
      <c r="L32" s="52"/>
      <c r="M32" s="52"/>
      <c r="N32" s="52"/>
      <c r="O32" s="52"/>
      <c r="P32" s="52"/>
      <c r="Q32" s="52"/>
      <c r="R32" s="52"/>
      <c r="S32" s="52"/>
      <c r="T32" s="46"/>
      <c r="U32" s="58"/>
      <c r="V32" s="58"/>
      <c r="W32" s="58"/>
      <c r="X32" s="58"/>
    </row>
    <row r="33" spans="1:35" ht="33.75" customHeight="1">
      <c r="A33" s="62" t="str">
        <f>MID($A$26,21,1)</f>
        <v/>
      </c>
      <c r="B33" s="63" t="str">
        <f>MID($A$26,22,1)</f>
        <v/>
      </c>
      <c r="C33" s="63" t="str">
        <f>MID($A$26,23,1)</f>
        <v/>
      </c>
      <c r="D33" s="63" t="str">
        <f>MID($A$26,24,1)</f>
        <v/>
      </c>
      <c r="E33" s="63" t="str">
        <f>MID($A$26,25,1)</f>
        <v/>
      </c>
      <c r="F33" s="63" t="str">
        <f>MID($A$26,26,1)</f>
        <v/>
      </c>
      <c r="G33" s="63" t="str">
        <f>MID($A$26,27,1)</f>
        <v/>
      </c>
      <c r="H33" s="63" t="str">
        <f>MID($A$26,28,1)</f>
        <v/>
      </c>
      <c r="I33" s="63" t="str">
        <f>MID($A$26,29,1)</f>
        <v/>
      </c>
      <c r="J33" s="63" t="str">
        <f>MID($A$26,30,1)</f>
        <v/>
      </c>
      <c r="K33" s="63" t="str">
        <f>MID($A$26,31,1)</f>
        <v/>
      </c>
      <c r="L33" s="63" t="str">
        <f>MID($A$26,32,1)</f>
        <v/>
      </c>
      <c r="M33" s="63" t="str">
        <f>MID($A$26,33,1)</f>
        <v/>
      </c>
      <c r="N33" s="63" t="str">
        <f>MID($A$26,34,1)</f>
        <v/>
      </c>
      <c r="O33" s="63" t="str">
        <f>MID($A$26,35,1)</f>
        <v/>
      </c>
      <c r="P33" s="63" t="str">
        <f>MID($A$26,36,1)</f>
        <v/>
      </c>
      <c r="Q33" s="63" t="str">
        <f>MID($A$26,37,1)</f>
        <v/>
      </c>
      <c r="R33" s="63" t="str">
        <f>MID($A$26,38,1)</f>
        <v/>
      </c>
      <c r="S33" s="63" t="str">
        <f>MID($A$26,39,1)</f>
        <v/>
      </c>
      <c r="T33" s="64" t="str">
        <f>MID($A$26,40,1)</f>
        <v/>
      </c>
      <c r="U33" s="58"/>
      <c r="V33" s="58"/>
      <c r="W33" s="58"/>
      <c r="X33" s="58"/>
    </row>
    <row r="34" spans="1:35" ht="50.25" customHeight="1">
      <c r="A34" s="197" t="s">
        <v>91</v>
      </c>
      <c r="B34" s="182"/>
      <c r="C34" s="182"/>
      <c r="D34" s="182"/>
      <c r="E34" s="182"/>
      <c r="F34" s="182"/>
      <c r="G34" s="198"/>
      <c r="H34" s="179" t="s">
        <v>90</v>
      </c>
      <c r="I34" s="179"/>
      <c r="J34" s="179"/>
      <c r="K34" s="179"/>
      <c r="L34" s="179"/>
      <c r="M34" s="179"/>
      <c r="N34" s="179"/>
      <c r="O34" s="179"/>
      <c r="P34" s="179"/>
      <c r="Q34" s="179"/>
      <c r="R34" s="179"/>
      <c r="S34" s="179"/>
      <c r="T34" s="179"/>
      <c r="U34" s="179"/>
      <c r="V34" s="179"/>
      <c r="W34" s="179"/>
      <c r="X34" s="179"/>
      <c r="Y34" s="179"/>
      <c r="Z34" s="179"/>
      <c r="AA34" s="35"/>
      <c r="AB34" s="35"/>
    </row>
    <row r="35" spans="1:35" ht="50.25" customHeight="1">
      <c r="A35" s="163"/>
      <c r="B35" s="164"/>
      <c r="C35" s="164"/>
      <c r="D35" s="164"/>
      <c r="E35" s="164"/>
      <c r="F35" s="164"/>
      <c r="G35" s="164"/>
      <c r="H35" s="164"/>
      <c r="I35" s="164"/>
      <c r="J35" s="164"/>
      <c r="K35" s="164"/>
      <c r="L35" s="164"/>
      <c r="M35" s="164"/>
      <c r="N35" s="164"/>
      <c r="O35" s="164"/>
      <c r="P35" s="164"/>
      <c r="Q35" s="164"/>
      <c r="R35" s="164"/>
      <c r="S35" s="164"/>
      <c r="T35" s="164"/>
      <c r="U35" s="165"/>
    </row>
    <row r="36" spans="1:35" ht="50.25" customHeight="1">
      <c r="A36" s="175" t="s">
        <v>92</v>
      </c>
      <c r="B36" s="161"/>
      <c r="C36" s="161"/>
      <c r="D36" s="161"/>
      <c r="E36" s="161"/>
      <c r="F36" s="161"/>
      <c r="G36" s="162"/>
      <c r="H36" s="179" t="s">
        <v>95</v>
      </c>
      <c r="I36" s="179"/>
      <c r="J36" s="179"/>
      <c r="K36" s="179"/>
      <c r="L36" s="179"/>
      <c r="M36" s="179"/>
      <c r="N36" s="179"/>
      <c r="O36" s="179"/>
      <c r="P36" s="179"/>
      <c r="Q36" s="179"/>
      <c r="R36" s="179"/>
      <c r="S36" s="179"/>
      <c r="T36" s="179"/>
      <c r="U36" s="179"/>
      <c r="V36" s="179"/>
      <c r="W36" s="179"/>
      <c r="X36" s="179"/>
      <c r="Y36" s="179"/>
      <c r="Z36" s="179"/>
      <c r="AA36" s="35"/>
      <c r="AB36" s="35"/>
    </row>
    <row r="37" spans="1:35" ht="50.25" customHeight="1">
      <c r="A37" s="45"/>
      <c r="B37" s="44"/>
      <c r="C37" s="44"/>
      <c r="D37" s="44"/>
      <c r="E37" s="44"/>
      <c r="F37" s="44"/>
      <c r="G37" s="44"/>
      <c r="H37" s="44"/>
      <c r="I37" s="44"/>
      <c r="J37" s="44"/>
      <c r="K37" s="44"/>
      <c r="L37" s="44"/>
      <c r="M37" s="44"/>
      <c r="N37" s="44"/>
      <c r="O37" s="44"/>
      <c r="P37" s="44"/>
      <c r="Q37" s="44"/>
      <c r="R37" s="44"/>
      <c r="S37" s="44"/>
      <c r="T37" s="46"/>
      <c r="U37" s="58"/>
      <c r="V37" s="58"/>
      <c r="W37" s="58"/>
      <c r="X37" s="58"/>
    </row>
    <row r="38" spans="1:35" ht="33.75" customHeight="1">
      <c r="A38" s="50" t="str">
        <f>MID($A$35,1,1)</f>
        <v/>
      </c>
      <c r="B38" s="43" t="str">
        <f>MID($A$35,2,1)</f>
        <v/>
      </c>
      <c r="C38" s="43" t="str">
        <f>MID($A$35,3,1)</f>
        <v/>
      </c>
      <c r="D38" s="43" t="str">
        <f>MID($A$35,4,1)</f>
        <v/>
      </c>
      <c r="E38" s="43" t="str">
        <f>MID($A$35,5,1)</f>
        <v/>
      </c>
      <c r="F38" s="43" t="str">
        <f>MID($A$35,6,1)</f>
        <v/>
      </c>
      <c r="G38" s="43" t="str">
        <f>MID($A$35,7,1)</f>
        <v/>
      </c>
      <c r="H38" s="43" t="str">
        <f>MID($A$35,8,1)</f>
        <v/>
      </c>
      <c r="I38" s="43" t="str">
        <f>MID($A$35,9,1)</f>
        <v/>
      </c>
      <c r="J38" s="43" t="str">
        <f>MID($A$35,10,1)</f>
        <v/>
      </c>
      <c r="K38" s="43" t="str">
        <f>MID($A$35,11,1)</f>
        <v/>
      </c>
      <c r="L38" s="43" t="str">
        <f>MID($A$35,12,1)</f>
        <v/>
      </c>
      <c r="M38" s="43" t="str">
        <f>MID($A$35,13,1)</f>
        <v/>
      </c>
      <c r="N38" s="43" t="str">
        <f>MID($A$35,14,1)</f>
        <v/>
      </c>
      <c r="O38" s="43" t="str">
        <f>MID($A$35,15,1)</f>
        <v/>
      </c>
      <c r="P38" s="43" t="str">
        <f>MID($A$35,16,1)</f>
        <v/>
      </c>
      <c r="Q38" s="43" t="str">
        <f>MID($A$35,17,1)</f>
        <v/>
      </c>
      <c r="R38" s="43" t="str">
        <f>MID($A$35,18,1)</f>
        <v/>
      </c>
      <c r="S38" s="43" t="str">
        <f>MID($A$35,19,1)</f>
        <v/>
      </c>
      <c r="T38" s="51" t="str">
        <f>MID($A$35,20,1)</f>
        <v/>
      </c>
      <c r="U38" s="58"/>
      <c r="V38" s="58"/>
      <c r="W38" s="58"/>
      <c r="X38" s="58"/>
    </row>
    <row r="39" spans="1:35" ht="50.25" customHeight="1">
      <c r="A39" s="45"/>
      <c r="B39" s="52"/>
      <c r="C39" s="52"/>
      <c r="D39" s="52"/>
      <c r="E39" s="52"/>
      <c r="F39" s="52"/>
      <c r="G39" s="52"/>
      <c r="H39" s="52"/>
      <c r="I39" s="52"/>
      <c r="J39" s="52"/>
      <c r="K39" s="52"/>
      <c r="L39" s="52"/>
      <c r="M39" s="52"/>
      <c r="N39" s="52"/>
      <c r="O39" s="52"/>
      <c r="P39" s="52"/>
      <c r="Q39" s="52"/>
      <c r="R39" s="52"/>
      <c r="S39" s="52"/>
      <c r="T39" s="46"/>
      <c r="U39" s="58"/>
      <c r="V39" s="58"/>
      <c r="W39" s="58"/>
      <c r="X39" s="58"/>
    </row>
    <row r="40" spans="1:35" ht="33.75" customHeight="1">
      <c r="A40" s="47" t="str">
        <f>MID($A$35,21,1)</f>
        <v/>
      </c>
      <c r="B40" s="48" t="str">
        <f>MID($A$35,22,1)</f>
        <v/>
      </c>
      <c r="C40" s="48" t="str">
        <f>MID($A$35,23,1)</f>
        <v/>
      </c>
      <c r="D40" s="48" t="str">
        <f>MID($A$35,24,1)</f>
        <v/>
      </c>
      <c r="E40" s="48" t="str">
        <f>MID($A$35,25,1)</f>
        <v/>
      </c>
      <c r="F40" s="48" t="str">
        <f>MID($A$35,26,1)</f>
        <v/>
      </c>
      <c r="G40" s="48" t="str">
        <f>MID($A$35,27,1)</f>
        <v/>
      </c>
      <c r="H40" s="48" t="str">
        <f>MID($A$35,28,1)</f>
        <v/>
      </c>
      <c r="I40" s="48" t="str">
        <f>MID($A$35,29,1)</f>
        <v/>
      </c>
      <c r="J40" s="48" t="str">
        <f>MID($A$35,30,1)</f>
        <v/>
      </c>
      <c r="K40" s="48" t="str">
        <f>MID($A$35,31,1)</f>
        <v/>
      </c>
      <c r="L40" s="48" t="str">
        <f>MID($A$35,32,1)</f>
        <v/>
      </c>
      <c r="M40" s="48" t="str">
        <f>MID($A$35,33,1)</f>
        <v/>
      </c>
      <c r="N40" s="48" t="str">
        <f>MID($A$35,34,1)</f>
        <v/>
      </c>
      <c r="O40" s="48" t="str">
        <f>MID($A$35,35,1)</f>
        <v/>
      </c>
      <c r="P40" s="48" t="str">
        <f>MID($A$35,36,1)</f>
        <v/>
      </c>
      <c r="Q40" s="48" t="str">
        <f>MID($A$35,37,1)</f>
        <v/>
      </c>
      <c r="R40" s="48" t="str">
        <f>MID($A$35,38,1)</f>
        <v/>
      </c>
      <c r="S40" s="48" t="str">
        <f>MID($A$35,39,1)</f>
        <v/>
      </c>
      <c r="T40" s="49" t="str">
        <f>MID($A$35,40,1)</f>
        <v/>
      </c>
      <c r="U40" s="58"/>
      <c r="V40" s="58"/>
      <c r="W40" s="58"/>
      <c r="X40" s="58"/>
    </row>
    <row r="41" spans="1:35" ht="50.25" customHeight="1">
      <c r="A41" s="182" t="s">
        <v>93</v>
      </c>
      <c r="B41" s="183"/>
      <c r="C41" s="183"/>
      <c r="D41" s="183"/>
      <c r="E41" s="183"/>
      <c r="F41" s="183"/>
      <c r="G41" s="183"/>
      <c r="H41" s="179" t="s">
        <v>136</v>
      </c>
      <c r="I41" s="179"/>
      <c r="J41" s="179"/>
      <c r="K41" s="179"/>
      <c r="L41" s="179"/>
      <c r="M41" s="179"/>
      <c r="N41" s="179"/>
      <c r="O41" s="179"/>
      <c r="P41" s="179"/>
      <c r="Q41" s="179"/>
      <c r="R41" s="179"/>
      <c r="S41" s="179"/>
      <c r="T41" s="179"/>
      <c r="U41" s="179"/>
      <c r="V41" s="179"/>
      <c r="W41" s="179"/>
      <c r="X41" s="179"/>
      <c r="Y41" s="179"/>
      <c r="Z41" s="179"/>
      <c r="AA41" s="35"/>
      <c r="AB41" s="35"/>
    </row>
    <row r="42" spans="1:35" s="21" customFormat="1" ht="126.75" customHeight="1">
      <c r="A42" s="194"/>
      <c r="B42" s="195"/>
      <c r="C42" s="195"/>
      <c r="D42" s="195"/>
      <c r="E42" s="195"/>
      <c r="F42" s="195"/>
      <c r="G42" s="195"/>
      <c r="H42" s="195"/>
      <c r="I42" s="195"/>
      <c r="J42" s="195"/>
      <c r="K42" s="195"/>
      <c r="L42" s="195"/>
      <c r="M42" s="195"/>
      <c r="N42" s="195"/>
      <c r="O42" s="195"/>
      <c r="P42" s="195"/>
      <c r="Q42" s="195"/>
      <c r="R42" s="195"/>
      <c r="S42" s="195"/>
      <c r="T42" s="196"/>
      <c r="U42" s="24"/>
      <c r="V42" s="24"/>
      <c r="W42" s="24"/>
      <c r="X42" s="24"/>
      <c r="Y42" s="24"/>
      <c r="Z42" s="24"/>
      <c r="AA42" s="24"/>
      <c r="AB42" s="24"/>
    </row>
    <row r="43" spans="1:35" s="21" customFormat="1" ht="11.25" customHeight="1">
      <c r="A43" s="38"/>
      <c r="B43" s="38"/>
      <c r="C43" s="38"/>
      <c r="D43" s="38"/>
      <c r="E43" s="38"/>
      <c r="F43" s="38"/>
      <c r="G43" s="38"/>
      <c r="H43" s="38"/>
      <c r="I43" s="38"/>
      <c r="J43" s="38"/>
      <c r="K43" s="38"/>
      <c r="L43" s="38"/>
      <c r="M43" s="38"/>
      <c r="N43" s="38"/>
      <c r="O43" s="38"/>
      <c r="P43" s="38"/>
      <c r="Q43" s="38"/>
      <c r="R43" s="38"/>
      <c r="S43" s="38"/>
      <c r="T43" s="38"/>
      <c r="U43" s="1"/>
      <c r="V43" s="1"/>
      <c r="W43" s="1"/>
      <c r="X43" s="1"/>
      <c r="Y43" s="1"/>
      <c r="Z43" s="1"/>
      <c r="AA43" s="1"/>
      <c r="AB43" s="1"/>
      <c r="AC43" s="1"/>
      <c r="AD43" s="1"/>
      <c r="AE43" s="1"/>
      <c r="AF43" s="1"/>
      <c r="AG43" s="1"/>
      <c r="AH43" s="1"/>
      <c r="AI43" s="1"/>
    </row>
    <row r="44" spans="1:35" s="21" customFormat="1" ht="33.75" customHeight="1">
      <c r="A44" s="175" t="s">
        <v>96</v>
      </c>
      <c r="B44" s="161"/>
      <c r="C44" s="161"/>
      <c r="D44" s="161"/>
      <c r="E44" s="161"/>
      <c r="F44" s="161"/>
      <c r="G44" s="162"/>
      <c r="H44" s="179" t="s">
        <v>97</v>
      </c>
      <c r="I44" s="179"/>
      <c r="J44" s="179"/>
      <c r="K44" s="179"/>
      <c r="L44" s="179"/>
      <c r="M44" s="179"/>
      <c r="N44" s="179"/>
      <c r="O44" s="179"/>
      <c r="P44" s="179"/>
      <c r="Q44" s="179"/>
      <c r="R44" s="179"/>
      <c r="S44" s="179"/>
      <c r="T44" s="179"/>
      <c r="U44" s="179"/>
      <c r="V44" s="179"/>
      <c r="W44" s="179"/>
      <c r="X44" s="179"/>
      <c r="Y44" s="179"/>
      <c r="Z44" s="179"/>
      <c r="AA44" s="35"/>
      <c r="AB44" s="35"/>
      <c r="AC44" s="1"/>
      <c r="AD44" s="1"/>
      <c r="AE44" s="1"/>
      <c r="AF44" s="1"/>
      <c r="AG44" s="1"/>
      <c r="AH44" s="1"/>
      <c r="AI44" s="1"/>
    </row>
    <row r="45" spans="1:35" s="21" customFormat="1" ht="33.75" customHeight="1">
      <c r="A45" s="68"/>
      <c r="B45" s="157" t="s">
        <v>52</v>
      </c>
      <c r="C45" s="157"/>
      <c r="D45" s="180"/>
      <c r="E45" s="156" t="s">
        <v>53</v>
      </c>
      <c r="F45" s="157"/>
      <c r="G45" s="157"/>
      <c r="H45" s="69"/>
      <c r="I45" s="157" t="s">
        <v>52</v>
      </c>
      <c r="J45" s="157"/>
      <c r="K45" s="180"/>
      <c r="L45" s="156" t="s">
        <v>53</v>
      </c>
      <c r="M45" s="157"/>
      <c r="N45" s="157"/>
      <c r="O45" s="69"/>
      <c r="P45" s="157" t="s">
        <v>52</v>
      </c>
      <c r="Q45" s="157"/>
      <c r="R45" s="180"/>
      <c r="S45" s="156" t="s">
        <v>53</v>
      </c>
      <c r="T45" s="157"/>
      <c r="U45" s="157"/>
      <c r="V45" s="69"/>
      <c r="W45" s="157" t="s">
        <v>52</v>
      </c>
      <c r="X45" s="157"/>
      <c r="Y45" s="180"/>
      <c r="Z45" s="156" t="s">
        <v>53</v>
      </c>
      <c r="AA45" s="157"/>
      <c r="AB45" s="157"/>
      <c r="AC45" s="69"/>
      <c r="AD45" s="157" t="s">
        <v>52</v>
      </c>
      <c r="AE45" s="157"/>
      <c r="AF45" s="180"/>
      <c r="AG45" s="156" t="s">
        <v>53</v>
      </c>
      <c r="AH45" s="157"/>
      <c r="AI45" s="157"/>
    </row>
    <row r="46" spans="1:35" s="21" customFormat="1" ht="33.75" customHeight="1">
      <c r="A46" s="70">
        <v>1</v>
      </c>
      <c r="B46" s="159"/>
      <c r="C46" s="159"/>
      <c r="D46" s="181"/>
      <c r="E46" s="158"/>
      <c r="F46" s="159"/>
      <c r="G46" s="159"/>
      <c r="H46" s="70">
        <v>2</v>
      </c>
      <c r="I46" s="159"/>
      <c r="J46" s="159"/>
      <c r="K46" s="181"/>
      <c r="L46" s="158"/>
      <c r="M46" s="159"/>
      <c r="N46" s="159"/>
      <c r="O46" s="70">
        <v>3</v>
      </c>
      <c r="P46" s="159"/>
      <c r="Q46" s="159"/>
      <c r="R46" s="181"/>
      <c r="S46" s="158"/>
      <c r="T46" s="159"/>
      <c r="U46" s="159"/>
      <c r="V46" s="70">
        <v>4</v>
      </c>
      <c r="W46" s="159"/>
      <c r="X46" s="159"/>
      <c r="Y46" s="181"/>
      <c r="Z46" s="158"/>
      <c r="AA46" s="159"/>
      <c r="AB46" s="159"/>
      <c r="AC46" s="70">
        <v>5</v>
      </c>
      <c r="AD46" s="159"/>
      <c r="AE46" s="159"/>
      <c r="AF46" s="181"/>
      <c r="AG46" s="158"/>
      <c r="AH46" s="159"/>
      <c r="AI46" s="159"/>
    </row>
    <row r="47" spans="1:35" s="21" customFormat="1" ht="33.75" customHeight="1">
      <c r="A47" s="71">
        <v>6</v>
      </c>
      <c r="B47" s="151"/>
      <c r="C47" s="151"/>
      <c r="D47" s="155"/>
      <c r="E47" s="150"/>
      <c r="F47" s="151"/>
      <c r="G47" s="151"/>
      <c r="H47" s="71">
        <v>7</v>
      </c>
      <c r="I47" s="151"/>
      <c r="J47" s="151"/>
      <c r="K47" s="155"/>
      <c r="L47" s="150"/>
      <c r="M47" s="151"/>
      <c r="N47" s="151"/>
      <c r="O47" s="71">
        <v>8</v>
      </c>
      <c r="P47" s="151"/>
      <c r="Q47" s="151"/>
      <c r="R47" s="155"/>
      <c r="S47" s="150"/>
      <c r="T47" s="151"/>
      <c r="U47" s="151"/>
      <c r="V47" s="71">
        <v>9</v>
      </c>
      <c r="W47" s="151"/>
      <c r="X47" s="151"/>
      <c r="Y47" s="155"/>
      <c r="Z47" s="150"/>
      <c r="AA47" s="151"/>
      <c r="AB47" s="151"/>
      <c r="AC47" s="71">
        <v>10</v>
      </c>
      <c r="AD47" s="151"/>
      <c r="AE47" s="151"/>
      <c r="AF47" s="155"/>
      <c r="AG47" s="150"/>
      <c r="AH47" s="151"/>
      <c r="AI47" s="151"/>
    </row>
    <row r="48" spans="1:35" s="21" customFormat="1" ht="33.75" customHeight="1">
      <c r="A48" s="71">
        <v>11</v>
      </c>
      <c r="B48" s="151"/>
      <c r="C48" s="151"/>
      <c r="D48" s="155"/>
      <c r="E48" s="150"/>
      <c r="F48" s="151"/>
      <c r="G48" s="151"/>
      <c r="H48" s="71">
        <v>12</v>
      </c>
      <c r="I48" s="151"/>
      <c r="J48" s="151"/>
      <c r="K48" s="155"/>
      <c r="L48" s="150"/>
      <c r="M48" s="151"/>
      <c r="N48" s="151"/>
      <c r="O48" s="71">
        <v>13</v>
      </c>
      <c r="P48" s="151"/>
      <c r="Q48" s="151"/>
      <c r="R48" s="155"/>
      <c r="S48" s="150"/>
      <c r="T48" s="151"/>
      <c r="U48" s="151"/>
      <c r="V48" s="71">
        <v>14</v>
      </c>
      <c r="W48" s="151"/>
      <c r="X48" s="151"/>
      <c r="Y48" s="155"/>
      <c r="Z48" s="150"/>
      <c r="AA48" s="151"/>
      <c r="AB48" s="151"/>
      <c r="AC48" s="71">
        <v>15</v>
      </c>
      <c r="AD48" s="151"/>
      <c r="AE48" s="151"/>
      <c r="AF48" s="155"/>
      <c r="AG48" s="150"/>
      <c r="AH48" s="151"/>
      <c r="AI48" s="151"/>
    </row>
    <row r="49" spans="1:41" s="21" customFormat="1" ht="33.75" customHeight="1">
      <c r="A49" s="71">
        <v>16</v>
      </c>
      <c r="B49" s="151"/>
      <c r="C49" s="151"/>
      <c r="D49" s="155"/>
      <c r="E49" s="150"/>
      <c r="F49" s="151"/>
      <c r="G49" s="151"/>
      <c r="H49" s="71">
        <v>17</v>
      </c>
      <c r="I49" s="151"/>
      <c r="J49" s="151"/>
      <c r="K49" s="155"/>
      <c r="L49" s="150"/>
      <c r="M49" s="151"/>
      <c r="N49" s="151"/>
      <c r="O49" s="71">
        <v>18</v>
      </c>
      <c r="P49" s="151"/>
      <c r="Q49" s="151"/>
      <c r="R49" s="155"/>
      <c r="S49" s="150"/>
      <c r="T49" s="151"/>
      <c r="U49" s="151"/>
      <c r="V49" s="71">
        <v>19</v>
      </c>
      <c r="W49" s="151"/>
      <c r="X49" s="151"/>
      <c r="Y49" s="155"/>
      <c r="Z49" s="150"/>
      <c r="AA49" s="151"/>
      <c r="AB49" s="151"/>
      <c r="AC49" s="71">
        <v>20</v>
      </c>
      <c r="AD49" s="151"/>
      <c r="AE49" s="151"/>
      <c r="AF49" s="155"/>
      <c r="AG49" s="150"/>
      <c r="AH49" s="151"/>
      <c r="AI49" s="151"/>
    </row>
    <row r="50" spans="1:41" s="21" customFormat="1" ht="33.75" customHeight="1">
      <c r="A50" s="71">
        <v>21</v>
      </c>
      <c r="B50" s="193"/>
      <c r="C50" s="193"/>
      <c r="D50" s="199"/>
      <c r="E50" s="192"/>
      <c r="F50" s="193"/>
      <c r="G50" s="193"/>
      <c r="H50" s="73">
        <v>22</v>
      </c>
      <c r="I50" s="193"/>
      <c r="J50" s="193"/>
      <c r="K50" s="199"/>
      <c r="L50" s="192"/>
      <c r="M50" s="193"/>
      <c r="N50" s="193"/>
      <c r="O50" s="73">
        <v>23</v>
      </c>
      <c r="P50" s="193"/>
      <c r="Q50" s="193"/>
      <c r="R50" s="199"/>
      <c r="S50" s="192"/>
      <c r="T50" s="193"/>
      <c r="U50" s="193"/>
      <c r="V50" s="73">
        <v>24</v>
      </c>
      <c r="W50" s="193"/>
      <c r="X50" s="193"/>
      <c r="Y50" s="199"/>
      <c r="Z50" s="192"/>
      <c r="AA50" s="193"/>
      <c r="AB50" s="193"/>
      <c r="AC50" s="73">
        <v>25</v>
      </c>
      <c r="AD50" s="193"/>
      <c r="AE50" s="193"/>
      <c r="AF50" s="199"/>
      <c r="AG50" s="192"/>
      <c r="AH50" s="193"/>
      <c r="AI50" s="193"/>
    </row>
    <row r="51" spans="1:41" ht="33.75" customHeight="1">
      <c r="A51" s="71">
        <v>26</v>
      </c>
      <c r="B51" s="151"/>
      <c r="C51" s="151"/>
      <c r="D51" s="155"/>
      <c r="E51" s="150"/>
      <c r="F51" s="151"/>
      <c r="G51" s="151"/>
      <c r="H51" s="71">
        <v>27</v>
      </c>
      <c r="I51" s="151"/>
      <c r="J51" s="151"/>
      <c r="K51" s="155"/>
      <c r="L51" s="150"/>
      <c r="M51" s="151"/>
      <c r="N51" s="151"/>
      <c r="O51" s="71">
        <v>28</v>
      </c>
      <c r="P51" s="151"/>
      <c r="Q51" s="151"/>
      <c r="R51" s="155"/>
      <c r="S51" s="150"/>
      <c r="T51" s="151"/>
      <c r="U51" s="151"/>
      <c r="V51" s="71">
        <v>29</v>
      </c>
      <c r="W51" s="151"/>
      <c r="X51" s="151"/>
      <c r="Y51" s="155"/>
      <c r="Z51" s="150"/>
      <c r="AA51" s="151"/>
      <c r="AB51" s="151"/>
      <c r="AC51" s="71">
        <v>30</v>
      </c>
      <c r="AD51" s="151"/>
      <c r="AE51" s="151"/>
      <c r="AF51" s="155"/>
      <c r="AG51" s="150"/>
      <c r="AH51" s="151"/>
      <c r="AI51" s="151"/>
      <c r="AO51" s="22"/>
    </row>
    <row r="52" spans="1:41" s="21" customFormat="1" ht="33.75" customHeight="1">
      <c r="A52" s="71">
        <v>31</v>
      </c>
      <c r="B52" s="151"/>
      <c r="C52" s="151"/>
      <c r="D52" s="155"/>
      <c r="E52" s="150"/>
      <c r="F52" s="151"/>
      <c r="G52" s="151"/>
      <c r="H52" s="71">
        <v>32</v>
      </c>
      <c r="I52" s="151"/>
      <c r="J52" s="151"/>
      <c r="K52" s="155"/>
      <c r="L52" s="150"/>
      <c r="M52" s="151"/>
      <c r="N52" s="151"/>
      <c r="O52" s="71">
        <v>33</v>
      </c>
      <c r="P52" s="151"/>
      <c r="Q52" s="151"/>
      <c r="R52" s="155"/>
      <c r="S52" s="150"/>
      <c r="T52" s="151"/>
      <c r="U52" s="151"/>
      <c r="V52" s="71">
        <v>34</v>
      </c>
      <c r="W52" s="151"/>
      <c r="X52" s="151"/>
      <c r="Y52" s="155"/>
      <c r="Z52" s="150"/>
      <c r="AA52" s="151"/>
      <c r="AB52" s="151"/>
      <c r="AC52" s="71">
        <v>35</v>
      </c>
      <c r="AD52" s="151"/>
      <c r="AE52" s="151"/>
      <c r="AF52" s="155"/>
      <c r="AG52" s="150"/>
      <c r="AH52" s="151"/>
      <c r="AI52" s="151"/>
    </row>
    <row r="53" spans="1:41" ht="33.75" customHeight="1">
      <c r="A53" s="72">
        <v>36</v>
      </c>
      <c r="B53" s="152"/>
      <c r="C53" s="152"/>
      <c r="D53" s="153"/>
      <c r="E53" s="154"/>
      <c r="F53" s="152"/>
      <c r="G53" s="152"/>
      <c r="H53" s="72">
        <v>37</v>
      </c>
      <c r="I53" s="152"/>
      <c r="J53" s="152"/>
      <c r="K53" s="153"/>
      <c r="L53" s="154"/>
      <c r="M53" s="152"/>
      <c r="N53" s="152"/>
      <c r="O53" s="72">
        <v>38</v>
      </c>
      <c r="P53" s="152"/>
      <c r="Q53" s="152"/>
      <c r="R53" s="153"/>
      <c r="S53" s="154"/>
      <c r="T53" s="152"/>
      <c r="U53" s="152"/>
      <c r="V53" s="72">
        <v>39</v>
      </c>
      <c r="W53" s="152"/>
      <c r="X53" s="152"/>
      <c r="Y53" s="153"/>
      <c r="Z53" s="154"/>
      <c r="AA53" s="152"/>
      <c r="AB53" s="152"/>
      <c r="AC53" s="72">
        <v>40</v>
      </c>
      <c r="AD53" s="152"/>
      <c r="AE53" s="152"/>
      <c r="AF53" s="153"/>
      <c r="AG53" s="154"/>
      <c r="AH53" s="152"/>
      <c r="AI53" s="152"/>
      <c r="AO53" s="22"/>
    </row>
    <row r="54" spans="1:41" ht="11.25" customHeight="1">
      <c r="A54" s="38"/>
      <c r="B54" s="38"/>
      <c r="C54" s="38"/>
      <c r="D54" s="38"/>
      <c r="E54" s="38"/>
      <c r="F54" s="38"/>
      <c r="G54" s="38"/>
      <c r="H54" s="38"/>
      <c r="I54" s="38"/>
      <c r="J54" s="38"/>
      <c r="K54" s="38"/>
      <c r="L54" s="38"/>
      <c r="M54" s="38"/>
      <c r="N54" s="38"/>
      <c r="O54" s="38"/>
      <c r="P54" s="38"/>
      <c r="Q54" s="38"/>
      <c r="R54" s="38"/>
      <c r="S54" s="38"/>
      <c r="T54" s="38"/>
      <c r="AO54" s="22"/>
    </row>
    <row r="55" spans="1:41" ht="50.25" customHeight="1">
      <c r="A55" s="166" t="s">
        <v>129</v>
      </c>
      <c r="B55" s="203"/>
      <c r="C55" s="203"/>
      <c r="D55" s="203"/>
      <c r="E55" s="203"/>
      <c r="F55" s="203"/>
      <c r="G55" s="204"/>
      <c r="H55" s="35"/>
      <c r="I55" s="166" t="s">
        <v>101</v>
      </c>
      <c r="J55" s="203"/>
      <c r="K55" s="203"/>
      <c r="L55" s="203"/>
      <c r="M55" s="203"/>
      <c r="N55" s="203"/>
      <c r="O55" s="204"/>
      <c r="P55" s="35"/>
      <c r="Q55" s="35"/>
      <c r="R55" s="166" t="s">
        <v>102</v>
      </c>
      <c r="S55" s="203"/>
      <c r="T55" s="203"/>
      <c r="U55" s="203"/>
      <c r="V55" s="204"/>
      <c r="W55" s="222" t="s">
        <v>103</v>
      </c>
      <c r="X55" s="222"/>
      <c r="Y55" s="223"/>
      <c r="Z55" s="224" t="s">
        <v>104</v>
      </c>
      <c r="AA55" s="222"/>
      <c r="AB55" s="222"/>
      <c r="AC55" s="215" t="s">
        <v>121</v>
      </c>
      <c r="AD55" s="179"/>
      <c r="AE55" s="179"/>
      <c r="AF55" s="179"/>
      <c r="AG55" s="179"/>
      <c r="AH55" s="179"/>
      <c r="AI55" s="179"/>
    </row>
    <row r="56" spans="1:41" ht="33.75" customHeight="1">
      <c r="A56" s="197"/>
      <c r="B56" s="182"/>
      <c r="C56" s="182"/>
      <c r="D56" s="182"/>
      <c r="E56" s="182"/>
      <c r="F56" s="182"/>
      <c r="G56" s="198"/>
      <c r="H56" s="35"/>
      <c r="I56" s="197"/>
      <c r="J56" s="182"/>
      <c r="K56" s="182"/>
      <c r="L56" s="182"/>
      <c r="M56" s="182"/>
      <c r="N56" s="182"/>
      <c r="O56" s="198"/>
      <c r="P56" s="35"/>
      <c r="Q56" s="35"/>
      <c r="R56" s="246"/>
      <c r="S56" s="247"/>
      <c r="T56" s="247"/>
      <c r="U56" s="247"/>
      <c r="V56" s="248"/>
      <c r="W56" s="249"/>
      <c r="X56" s="250"/>
      <c r="Y56" s="250"/>
      <c r="Z56" s="251"/>
      <c r="AA56" s="252"/>
      <c r="AB56" s="253"/>
      <c r="AC56" s="215"/>
      <c r="AD56" s="179"/>
      <c r="AE56" s="179"/>
      <c r="AF56" s="179"/>
      <c r="AG56" s="179"/>
      <c r="AH56" s="179"/>
      <c r="AI56" s="179"/>
      <c r="AJ56" s="60"/>
      <c r="AK56" s="60"/>
      <c r="AL56" s="60"/>
      <c r="AM56" s="60"/>
    </row>
    <row r="57" spans="1:41" ht="33.75" customHeight="1">
      <c r="A57" s="238" t="s">
        <v>98</v>
      </c>
      <c r="B57" s="234"/>
      <c r="C57" s="239"/>
      <c r="D57" s="239"/>
      <c r="E57" s="239"/>
      <c r="F57" s="234" t="s">
        <v>51</v>
      </c>
      <c r="G57" s="235"/>
      <c r="I57" s="238" t="s">
        <v>98</v>
      </c>
      <c r="J57" s="234"/>
      <c r="K57" s="239"/>
      <c r="L57" s="240"/>
      <c r="M57" s="240"/>
      <c r="N57" s="241" t="s">
        <v>51</v>
      </c>
      <c r="O57" s="242"/>
      <c r="AJ57" s="61"/>
      <c r="AK57" s="61"/>
      <c r="AL57" s="61"/>
      <c r="AM57" s="61"/>
    </row>
    <row r="58" spans="1:41" ht="33.75" customHeight="1">
      <c r="A58" s="243" t="s">
        <v>99</v>
      </c>
      <c r="B58" s="244"/>
      <c r="C58" s="231"/>
      <c r="D58" s="232"/>
      <c r="E58" s="232"/>
      <c r="F58" s="236" t="s">
        <v>51</v>
      </c>
      <c r="G58" s="237"/>
      <c r="I58" s="243" t="s">
        <v>99</v>
      </c>
      <c r="J58" s="244"/>
      <c r="K58" s="231"/>
      <c r="L58" s="232"/>
      <c r="M58" s="232"/>
      <c r="N58" s="254" t="s">
        <v>51</v>
      </c>
      <c r="O58" s="255"/>
      <c r="P58" s="245" t="s">
        <v>105</v>
      </c>
      <c r="Q58" s="245"/>
      <c r="R58" s="245"/>
      <c r="S58" s="245"/>
      <c r="T58" s="245"/>
      <c r="U58" s="245"/>
      <c r="V58" s="245"/>
      <c r="W58" s="245"/>
      <c r="X58" s="245"/>
      <c r="Y58" s="245"/>
      <c r="Z58" s="245"/>
      <c r="AA58" s="245"/>
      <c r="AB58" s="245"/>
      <c r="AC58" s="245"/>
      <c r="AJ58" s="61"/>
      <c r="AK58" s="61"/>
      <c r="AL58" s="61"/>
      <c r="AM58" s="61"/>
    </row>
    <row r="59" spans="1:41" ht="33.75" customHeight="1">
      <c r="A59" s="225" t="s">
        <v>100</v>
      </c>
      <c r="B59" s="233"/>
      <c r="C59" s="227" t="str">
        <f>IF(C57+C58=0,"",C57+C58)</f>
        <v/>
      </c>
      <c r="D59" s="233"/>
      <c r="E59" s="233"/>
      <c r="F59" s="228" t="s">
        <v>51</v>
      </c>
      <c r="G59" s="229"/>
      <c r="H59" s="26"/>
      <c r="I59" s="225" t="s">
        <v>100</v>
      </c>
      <c r="J59" s="226"/>
      <c r="K59" s="227" t="str">
        <f>IF(K57+K58=0,"",K57+K58)</f>
        <v/>
      </c>
      <c r="L59" s="226"/>
      <c r="M59" s="226"/>
      <c r="N59" s="227" t="s">
        <v>51</v>
      </c>
      <c r="O59" s="230"/>
      <c r="AJ59" s="61"/>
      <c r="AK59" s="61"/>
      <c r="AL59" s="61"/>
      <c r="AM59" s="61"/>
    </row>
    <row r="60" spans="1:41" ht="33.75" customHeight="1">
      <c r="AJ60" s="61"/>
      <c r="AK60" s="61"/>
      <c r="AL60" s="61"/>
      <c r="AM60" s="61"/>
    </row>
    <row r="61" spans="1:41" ht="33.75" customHeight="1">
      <c r="AJ61" s="61"/>
      <c r="AK61" s="61"/>
      <c r="AL61" s="61"/>
      <c r="AM61" s="61"/>
    </row>
    <row r="62" spans="1:41" ht="33.75" customHeight="1">
      <c r="AJ62" s="61"/>
      <c r="AK62" s="61"/>
      <c r="AL62" s="61"/>
      <c r="AM62" s="61"/>
    </row>
    <row r="63" spans="1:41" ht="11.25" customHeight="1">
      <c r="AO63" s="22"/>
    </row>
    <row r="65" ht="34.5" customHeight="1"/>
    <row r="66" ht="33.75" customHeight="1"/>
    <row r="67" ht="33.75" customHeight="1"/>
    <row r="68" ht="30.75" customHeight="1"/>
  </sheetData>
  <sheetProtection password="9690" sheet="1" selectLockedCells="1" autoFilter="0"/>
  <dataConsolidate/>
  <mergeCells count="165">
    <mergeCell ref="P58:AC58"/>
    <mergeCell ref="A55:G56"/>
    <mergeCell ref="I55:O56"/>
    <mergeCell ref="R55:V56"/>
    <mergeCell ref="W56:Y56"/>
    <mergeCell ref="Z56:AB56"/>
    <mergeCell ref="K58:M58"/>
    <mergeCell ref="N58:O58"/>
    <mergeCell ref="P45:R45"/>
    <mergeCell ref="S45:U45"/>
    <mergeCell ref="P46:R46"/>
    <mergeCell ref="S46:U46"/>
    <mergeCell ref="P47:R47"/>
    <mergeCell ref="S47:U47"/>
    <mergeCell ref="S51:U51"/>
    <mergeCell ref="Z46:AB46"/>
    <mergeCell ref="W47:Y47"/>
    <mergeCell ref="Z47:AB47"/>
    <mergeCell ref="W48:Y48"/>
    <mergeCell ref="Z48:AB48"/>
    <mergeCell ref="W49:Y49"/>
    <mergeCell ref="S50:U50"/>
    <mergeCell ref="I51:K51"/>
    <mergeCell ref="L51:N51"/>
    <mergeCell ref="I59:J59"/>
    <mergeCell ref="K59:M59"/>
    <mergeCell ref="F59:G59"/>
    <mergeCell ref="N59:O59"/>
    <mergeCell ref="C58:E58"/>
    <mergeCell ref="A59:B59"/>
    <mergeCell ref="C59:E59"/>
    <mergeCell ref="F57:G57"/>
    <mergeCell ref="F58:G58"/>
    <mergeCell ref="I57:J57"/>
    <mergeCell ref="K57:M57"/>
    <mergeCell ref="N57:O57"/>
    <mergeCell ref="I58:J58"/>
    <mergeCell ref="A57:B57"/>
    <mergeCell ref="A58:B58"/>
    <mergeCell ref="C57:E57"/>
    <mergeCell ref="AG49:AI49"/>
    <mergeCell ref="AD50:AF50"/>
    <mergeCell ref="AG50:AI50"/>
    <mergeCell ref="AD51:AF51"/>
    <mergeCell ref="AG51:AI51"/>
    <mergeCell ref="W55:Y55"/>
    <mergeCell ref="Z55:AB55"/>
    <mergeCell ref="AG45:AI45"/>
    <mergeCell ref="AD46:AF46"/>
    <mergeCell ref="AG46:AI46"/>
    <mergeCell ref="AD47:AF47"/>
    <mergeCell ref="AG47:AI47"/>
    <mergeCell ref="AD48:AF48"/>
    <mergeCell ref="AG48:AI48"/>
    <mergeCell ref="Z49:AB49"/>
    <mergeCell ref="W50:Y50"/>
    <mergeCell ref="Z50:AB50"/>
    <mergeCell ref="W51:Y51"/>
    <mergeCell ref="Z51:AB51"/>
    <mergeCell ref="AD45:AF45"/>
    <mergeCell ref="AD49:AF49"/>
    <mergeCell ref="W45:Y45"/>
    <mergeCell ref="Z45:AB45"/>
    <mergeCell ref="AC55:AI56"/>
    <mergeCell ref="P51:R51"/>
    <mergeCell ref="E50:G50"/>
    <mergeCell ref="I50:K50"/>
    <mergeCell ref="I47:K47"/>
    <mergeCell ref="L47:N47"/>
    <mergeCell ref="I48:K48"/>
    <mergeCell ref="L48:N48"/>
    <mergeCell ref="I49:K49"/>
    <mergeCell ref="L49:N49"/>
    <mergeCell ref="P48:R48"/>
    <mergeCell ref="P49:R49"/>
    <mergeCell ref="P50:R50"/>
    <mergeCell ref="E48:G48"/>
    <mergeCell ref="E49:G49"/>
    <mergeCell ref="A3:Z3"/>
    <mergeCell ref="I4:Z4"/>
    <mergeCell ref="H25:Z25"/>
    <mergeCell ref="H27:Z27"/>
    <mergeCell ref="H29:Z29"/>
    <mergeCell ref="A4:H4"/>
    <mergeCell ref="A25:G25"/>
    <mergeCell ref="A27:G27"/>
    <mergeCell ref="H8:Z8"/>
    <mergeCell ref="A10:G10"/>
    <mergeCell ref="H10:Z10"/>
    <mergeCell ref="A12:G12"/>
    <mergeCell ref="A14:G14"/>
    <mergeCell ref="A16:G16"/>
    <mergeCell ref="A26:U26"/>
    <mergeCell ref="A5:L5"/>
    <mergeCell ref="A11:Z11"/>
    <mergeCell ref="H6:Z6"/>
    <mergeCell ref="A24:D24"/>
    <mergeCell ref="E23:Z23"/>
    <mergeCell ref="A13:D13"/>
    <mergeCell ref="A9:Z9"/>
    <mergeCell ref="A22:D22"/>
    <mergeCell ref="A20:Z20"/>
    <mergeCell ref="A17:C17"/>
    <mergeCell ref="E17:G17"/>
    <mergeCell ref="I17:K17"/>
    <mergeCell ref="L17:Z17"/>
    <mergeCell ref="A18:G18"/>
    <mergeCell ref="L50:N50"/>
    <mergeCell ref="A42:T42"/>
    <mergeCell ref="A21:D21"/>
    <mergeCell ref="H41:Z41"/>
    <mergeCell ref="A35:U35"/>
    <mergeCell ref="A34:G34"/>
    <mergeCell ref="B47:D47"/>
    <mergeCell ref="B48:D48"/>
    <mergeCell ref="B49:D49"/>
    <mergeCell ref="S48:U48"/>
    <mergeCell ref="S49:U49"/>
    <mergeCell ref="W46:Y46"/>
    <mergeCell ref="H34:Z34"/>
    <mergeCell ref="B50:D50"/>
    <mergeCell ref="B51:D51"/>
    <mergeCell ref="E45:G45"/>
    <mergeCell ref="E46:G46"/>
    <mergeCell ref="E47:G47"/>
    <mergeCell ref="A6:G6"/>
    <mergeCell ref="A28:U28"/>
    <mergeCell ref="A29:G29"/>
    <mergeCell ref="A19:I19"/>
    <mergeCell ref="K19:R19"/>
    <mergeCell ref="A23:D23"/>
    <mergeCell ref="A7:D7"/>
    <mergeCell ref="H36:Z36"/>
    <mergeCell ref="A44:G44"/>
    <mergeCell ref="H44:Z44"/>
    <mergeCell ref="B45:D45"/>
    <mergeCell ref="B46:D46"/>
    <mergeCell ref="I45:K45"/>
    <mergeCell ref="L45:N45"/>
    <mergeCell ref="I46:K46"/>
    <mergeCell ref="L46:N46"/>
    <mergeCell ref="A41:G41"/>
    <mergeCell ref="A36:G36"/>
    <mergeCell ref="E51:G51"/>
    <mergeCell ref="A15:M15"/>
    <mergeCell ref="AG52:AI52"/>
    <mergeCell ref="B53:D53"/>
    <mergeCell ref="E53:G53"/>
    <mergeCell ref="I53:K53"/>
    <mergeCell ref="L53:N53"/>
    <mergeCell ref="P53:R53"/>
    <mergeCell ref="S53:U53"/>
    <mergeCell ref="W53:Y53"/>
    <mergeCell ref="Z53:AB53"/>
    <mergeCell ref="AD53:AF53"/>
    <mergeCell ref="AG53:AI53"/>
    <mergeCell ref="B52:D52"/>
    <mergeCell ref="E52:G52"/>
    <mergeCell ref="I52:K52"/>
    <mergeCell ref="L52:N52"/>
    <mergeCell ref="P52:R52"/>
    <mergeCell ref="S52:U52"/>
    <mergeCell ref="W52:Y52"/>
    <mergeCell ref="Z52:AB52"/>
    <mergeCell ref="AD52:AF52"/>
  </mergeCells>
  <phoneticPr fontId="21" type="Hiragana"/>
  <dataValidations count="19">
    <dataValidation type="textLength" operator="lessThanOrEqual" allowBlank="1" showErrorMessage="1" errorTitle="文字数制限" error="40字以内で入力すること" promptTitle="40字" prompt="※40字以内で入力すること。" sqref="V28:X28 V26:X26 V35:X35">
      <formula1>40</formula1>
    </dataValidation>
    <dataValidation type="list" allowBlank="1" showInputMessage="1" showErrorMessage="1" prompt="都道府県を選択すること" sqref="A13:D13">
      <formula1>List_都道府県</formula1>
    </dataValidation>
    <dataValidation imeMode="off" allowBlank="1" showInputMessage="1" showErrorMessage="1" sqref="V22:Z22 J22:N22 J19 P22:T22 V24:Z24 J24:N24 P24:T24"/>
    <dataValidation type="custom" imeMode="hiragana" allowBlank="1" showErrorMessage="1" errorTitle="ひらがな入力" error="ひらがなで入力すること。" promptTitle="※注意" prompt="ひらがなで入力のこと。" sqref="H18:Z18 F21:W21 H14:Z14 H16:Z16">
      <formula1>F14=PHONETIC(F14)</formula1>
    </dataValidation>
    <dataValidation imeMode="on" allowBlank="1" showInputMessage="1" showErrorMessage="1" sqref="N15 AJ57:AM62"/>
    <dataValidation type="textLength" imeMode="off" operator="equal" allowBlank="1" showInputMessage="1" showErrorMessage="1" error="携帯電話番号の頭3桁を入力すること" prompt="携帯電話番号の頭3桁を入力すること" sqref="A17:C17">
      <formula1>3</formula1>
    </dataValidation>
    <dataValidation type="textLength" imeMode="off" operator="equal" allowBlank="1" showInputMessage="1" showErrorMessage="1" error="携帯電話番号の頭4桁目から7桁目を入力すること" prompt="携帯電話番号の頭4桁目から7桁目を入力すること" sqref="E17:G17">
      <formula1>4</formula1>
    </dataValidation>
    <dataValidation type="textLength" imeMode="off" operator="equal" allowBlank="1" showInputMessage="1" showErrorMessage="1" error="携帯電話番号の後ろから4桁を入力すること" prompt="携帯電話番号の後ろ4桁を入力すること" sqref="I17:K17">
      <formula1>4</formula1>
    </dataValidation>
    <dataValidation imeMode="on" allowBlank="1" showInputMessage="1" showErrorMessage="1" prompt="姓と名の間にスペースを入力すること" sqref="A15:M15"/>
    <dataValidation allowBlank="1" showInputMessage="1" showErrorMessage="1" prompt="学校名とグループ名は正式名称とし、学校名とグループ名の間にスペースを入れないこと" sqref="A9:Z9"/>
    <dataValidation imeMode="off" allowBlank="1" showInputMessage="1" showErrorMessage="1" prompt="間違いのないように入力すること" sqref="A19:I19 K19:R19"/>
    <dataValidation type="custom" imeMode="hiragana" allowBlank="1" showInputMessage="1" showErrorMessage="1" errorTitle="ひらがな入力" error="ひらがなで入力すること。" prompt="ひらがなで入力すること" sqref="A28:U28">
      <formula1>A28=PHONETIC(A28)</formula1>
    </dataValidation>
    <dataValidation type="textLength" operator="lessThanOrEqual" allowBlank="1" showInputMessage="1" showErrorMessage="1" errorTitle="入力エラー" error="1つの枠に4文字以上入力できません。_x000a_1文字に対してルビを4文字以上つける場合は、前後の枠に割り振って入力してください。" prompt="1セル3字まで" sqref="A37:T37 A39:T39 A30:T30 A32:T32">
      <formula1>3</formula1>
    </dataValidation>
    <dataValidation type="textLength" operator="lessThanOrEqual" allowBlank="1" showInputMessage="1" showErrorMessage="1" error="1行30字以内で入力すること" prompt="1行30字以内で入力すること" sqref="A54:T54 A43:T43">
      <formula1>30</formula1>
    </dataValidation>
    <dataValidation allowBlank="1" showInputMessage="1" showErrorMessage="1" prompt="学年を問わず50音順に漢字の間違い等がないように_x000a_入力すること" sqref="I46:N53 P46:U53 W46:AB53 AD46:AI53 B46:G53"/>
    <dataValidation type="custom" imeMode="hiragana" allowBlank="1" showInputMessage="1" showErrorMessage="1" error="ひらがな入力すること" prompt="ひらがな入力すること" sqref="A11:Z11">
      <formula1>A11=PHONETIC(A11)</formula1>
    </dataValidation>
    <dataValidation type="list" allowBlank="1" showInputMessage="1" showErrorMessage="1" prompt="高校・大学を選択すること" sqref="A7:D7">
      <formula1>$AH$1:$AH$3</formula1>
    </dataValidation>
    <dataValidation type="textLength" allowBlank="1" showInputMessage="1" showErrorMessage="1" error="300字以内で入力すること" prompt="300字以内で入力すること" sqref="A42:T42">
      <formula1>1</formula1>
      <formula2>300</formula2>
    </dataValidation>
    <dataValidation type="textLength" imeMode="hiragana" allowBlank="1" showInputMessage="1" showErrorMessage="1" error="40字以内で入力すること" prompt="40字以内で入力すること" sqref="A26:U26 A35:U35">
      <formula1>1</formula1>
      <formula2>40</formula2>
    </dataValidation>
  </dataValidations>
  <pageMargins left="0" right="0" top="0.59055118110236227" bottom="0" header="0" footer="0"/>
  <pageSetup paperSize="8" scale="8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R50"/>
  <sheetViews>
    <sheetView showGridLines="0" showRowColHeaders="0" view="pageBreakPreview" topLeftCell="A13" zoomScale="70" zoomScaleNormal="100" zoomScaleSheetLayoutView="70" workbookViewId="0">
      <selection activeCell="BV31" sqref="BV31"/>
    </sheetView>
  </sheetViews>
  <sheetFormatPr defaultColWidth="1.44140625" defaultRowHeight="13.2"/>
  <cols>
    <col min="1" max="61" width="1.77734375" style="3" customWidth="1"/>
    <col min="62" max="66" width="1.44140625" style="3"/>
    <col min="67" max="67" width="1.44140625" style="3" customWidth="1"/>
    <col min="68" max="16384" width="1.44140625" style="3"/>
  </cols>
  <sheetData>
    <row r="1" spans="1:55">
      <c r="A1" s="5" t="str">
        <f>基本情報入力①プログラム原稿!A1:AK1</f>
        <v>第38回全日本高校・大学ダンスフェスティバル（神戸）　</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9" t="s">
        <v>186</v>
      </c>
    </row>
    <row r="2" spans="1:55" ht="13.5" customHeight="1" thickBot="1">
      <c r="A2" s="410" t="s">
        <v>123</v>
      </c>
      <c r="B2" s="410"/>
      <c r="C2" s="410"/>
      <c r="D2" s="410"/>
      <c r="E2" s="410"/>
      <c r="F2" s="410"/>
      <c r="G2" s="410"/>
      <c r="H2" s="410"/>
      <c r="I2" s="410"/>
      <c r="J2" s="410"/>
      <c r="K2" s="410"/>
      <c r="L2" s="410"/>
      <c r="M2" s="410"/>
      <c r="N2" s="410"/>
      <c r="O2" s="410"/>
      <c r="P2" s="410"/>
      <c r="Q2" s="6"/>
      <c r="R2" s="6"/>
      <c r="S2" s="6"/>
      <c r="T2" s="6"/>
      <c r="U2" s="6"/>
      <c r="V2" s="6"/>
      <c r="W2" s="6"/>
      <c r="X2" s="6"/>
      <c r="Y2" s="6"/>
      <c r="Z2" s="6"/>
      <c r="AA2" s="6"/>
      <c r="AB2" s="6"/>
      <c r="AC2" s="6"/>
      <c r="AD2" s="6"/>
      <c r="AE2" s="6"/>
      <c r="AF2" s="6"/>
      <c r="AG2" s="6"/>
      <c r="AH2" s="6"/>
      <c r="AI2" s="6"/>
      <c r="AJ2" s="6"/>
      <c r="AK2" s="6"/>
      <c r="AL2" s="6"/>
      <c r="AM2" s="6"/>
      <c r="AN2" s="6"/>
      <c r="AO2" s="6"/>
      <c r="AP2" s="6"/>
      <c r="AQ2" s="6"/>
      <c r="AR2" s="6"/>
      <c r="AS2" s="4"/>
      <c r="AT2" s="4"/>
      <c r="AU2" s="4"/>
      <c r="AV2" s="4"/>
      <c r="AW2" s="4"/>
      <c r="AX2" s="4"/>
      <c r="AY2" s="4"/>
      <c r="AZ2" s="4"/>
      <c r="BA2" s="4"/>
      <c r="BB2" s="4"/>
      <c r="BC2" s="4"/>
    </row>
    <row r="3" spans="1:55" ht="16.5" customHeight="1">
      <c r="A3" s="410"/>
      <c r="B3" s="410"/>
      <c r="C3" s="410"/>
      <c r="D3" s="410"/>
      <c r="E3" s="410"/>
      <c r="F3" s="410"/>
      <c r="G3" s="410"/>
      <c r="H3" s="410"/>
      <c r="I3" s="410"/>
      <c r="J3" s="410"/>
      <c r="K3" s="410"/>
      <c r="L3" s="410"/>
      <c r="M3" s="410"/>
      <c r="N3" s="410"/>
      <c r="O3" s="410"/>
      <c r="P3" s="410"/>
      <c r="Q3" s="6"/>
      <c r="R3" s="444"/>
      <c r="S3" s="444"/>
      <c r="T3" s="444"/>
      <c r="U3" s="444"/>
      <c r="V3" s="444"/>
      <c r="W3" s="444"/>
      <c r="X3" s="444"/>
      <c r="Y3" s="444"/>
      <c r="Z3" s="444"/>
      <c r="AA3" s="444"/>
      <c r="AB3" s="444"/>
      <c r="AC3" s="444"/>
      <c r="AD3" s="444"/>
      <c r="AE3" s="444"/>
      <c r="AF3" s="444"/>
      <c r="AG3" s="12"/>
      <c r="AH3" s="12"/>
      <c r="AI3" s="12"/>
      <c r="AJ3" s="12"/>
      <c r="AK3" s="12"/>
      <c r="AL3" s="411" t="s">
        <v>127</v>
      </c>
      <c r="AM3" s="412"/>
      <c r="AN3" s="412"/>
      <c r="AO3" s="412"/>
      <c r="AP3" s="412"/>
      <c r="AQ3" s="412"/>
      <c r="AR3" s="412"/>
      <c r="AS3" s="412"/>
      <c r="AT3" s="413"/>
      <c r="AU3" s="411" t="s">
        <v>128</v>
      </c>
      <c r="AV3" s="412"/>
      <c r="AW3" s="412"/>
      <c r="AX3" s="412"/>
      <c r="AY3" s="412"/>
      <c r="AZ3" s="412"/>
      <c r="BA3" s="412"/>
      <c r="BB3" s="412"/>
      <c r="BC3" s="413"/>
    </row>
    <row r="4" spans="1:55" ht="8.25" customHeight="1">
      <c r="A4" s="398" t="s">
        <v>124</v>
      </c>
      <c r="B4" s="399"/>
      <c r="C4" s="399"/>
      <c r="D4" s="399"/>
      <c r="E4" s="399"/>
      <c r="F4" s="399"/>
      <c r="G4" s="399"/>
      <c r="H4" s="399"/>
      <c r="I4" s="399"/>
      <c r="J4" s="399"/>
      <c r="K4" s="400"/>
      <c r="L4" s="4"/>
      <c r="M4" s="4"/>
      <c r="N4" s="12" t="s">
        <v>125</v>
      </c>
      <c r="O4" s="12"/>
      <c r="P4" s="12"/>
      <c r="Q4" s="12"/>
      <c r="R4" s="444"/>
      <c r="S4" s="444"/>
      <c r="T4" s="444"/>
      <c r="U4" s="444"/>
      <c r="V4" s="444"/>
      <c r="W4" s="444"/>
      <c r="X4" s="444"/>
      <c r="Y4" s="444"/>
      <c r="Z4" s="444"/>
      <c r="AA4" s="444"/>
      <c r="AB4" s="444"/>
      <c r="AC4" s="444"/>
      <c r="AD4" s="444"/>
      <c r="AE4" s="444"/>
      <c r="AF4" s="444"/>
      <c r="AG4" s="12"/>
      <c r="AH4" s="12"/>
      <c r="AI4" s="12"/>
      <c r="AJ4" s="12"/>
      <c r="AK4" s="12"/>
      <c r="AL4" s="414"/>
      <c r="AM4" s="415"/>
      <c r="AN4" s="415"/>
      <c r="AO4" s="415"/>
      <c r="AP4" s="415"/>
      <c r="AQ4" s="415"/>
      <c r="AR4" s="415"/>
      <c r="AS4" s="415"/>
      <c r="AT4" s="416"/>
      <c r="AU4" s="414"/>
      <c r="AV4" s="415"/>
      <c r="AW4" s="415"/>
      <c r="AX4" s="415"/>
      <c r="AY4" s="415"/>
      <c r="AZ4" s="415"/>
      <c r="BA4" s="415"/>
      <c r="BB4" s="415"/>
      <c r="BC4" s="416"/>
    </row>
    <row r="5" spans="1:55" ht="13.5" customHeight="1">
      <c r="A5" s="401"/>
      <c r="B5" s="402"/>
      <c r="C5" s="402"/>
      <c r="D5" s="402"/>
      <c r="E5" s="402"/>
      <c r="F5" s="402"/>
      <c r="G5" s="402"/>
      <c r="H5" s="402"/>
      <c r="I5" s="402"/>
      <c r="J5" s="402"/>
      <c r="K5" s="403"/>
      <c r="L5" s="4"/>
      <c r="M5" s="4"/>
      <c r="N5" s="12"/>
      <c r="O5" s="12"/>
      <c r="P5" s="12"/>
      <c r="Q5" s="12"/>
      <c r="R5" s="12"/>
      <c r="S5" s="12"/>
      <c r="T5" s="12"/>
      <c r="U5" s="12"/>
      <c r="V5" s="12"/>
      <c r="W5" s="12"/>
      <c r="X5" s="12"/>
      <c r="Y5" s="12"/>
      <c r="Z5" s="12"/>
      <c r="AA5" s="12"/>
      <c r="AB5" s="12"/>
      <c r="AC5" s="417" t="str">
        <f>IF(基本情報入力①プログラム原稿!A7="","",基本情報入力①プログラム原稿!A7)</f>
        <v/>
      </c>
      <c r="AD5" s="417"/>
      <c r="AE5" s="417"/>
      <c r="AF5" s="417"/>
      <c r="AG5" s="417"/>
      <c r="AH5" s="417"/>
      <c r="AI5" s="417"/>
      <c r="AJ5" s="417"/>
      <c r="AK5" s="418"/>
      <c r="AL5" s="419" t="str">
        <f>IF(基本情報入力①プログラム原稿!A22="","",基本情報入力①プログラム原稿!A22)</f>
        <v/>
      </c>
      <c r="AM5" s="420"/>
      <c r="AN5" s="420"/>
      <c r="AO5" s="420"/>
      <c r="AP5" s="420"/>
      <c r="AQ5" s="420"/>
      <c r="AR5" s="420"/>
      <c r="AS5" s="420"/>
      <c r="AT5" s="421"/>
      <c r="AU5" s="419" t="str">
        <f>IF(基本情報入力①プログラム原稿!A24="","－",基本情報入力①プログラム原稿!A24)</f>
        <v>－</v>
      </c>
      <c r="AV5" s="420"/>
      <c r="AW5" s="420"/>
      <c r="AX5" s="420"/>
      <c r="AY5" s="420"/>
      <c r="AZ5" s="420"/>
      <c r="BA5" s="420"/>
      <c r="BB5" s="420"/>
      <c r="BC5" s="421"/>
    </row>
    <row r="6" spans="1:55" ht="5.25" customHeight="1">
      <c r="A6" s="74"/>
      <c r="B6" s="74"/>
      <c r="C6" s="74"/>
      <c r="D6" s="74"/>
      <c r="E6" s="74"/>
      <c r="F6" s="74"/>
      <c r="G6" s="74"/>
      <c r="H6" s="74"/>
      <c r="I6" s="74"/>
      <c r="J6" s="74"/>
      <c r="K6" s="74"/>
      <c r="L6" s="4"/>
      <c r="M6" s="4"/>
      <c r="N6" s="12"/>
      <c r="O6" s="12"/>
      <c r="P6" s="12"/>
      <c r="Q6" s="12"/>
      <c r="R6" s="12"/>
      <c r="S6" s="12"/>
      <c r="T6" s="12"/>
      <c r="U6" s="12"/>
      <c r="V6" s="12"/>
      <c r="W6" s="12"/>
      <c r="X6" s="12"/>
      <c r="Y6" s="12"/>
      <c r="Z6" s="12"/>
      <c r="AA6" s="12"/>
      <c r="AB6" s="12"/>
      <c r="AC6" s="417"/>
      <c r="AD6" s="417"/>
      <c r="AE6" s="417"/>
      <c r="AF6" s="417"/>
      <c r="AG6" s="417"/>
      <c r="AH6" s="417"/>
      <c r="AI6" s="417"/>
      <c r="AJ6" s="417"/>
      <c r="AK6" s="418"/>
      <c r="AL6" s="422"/>
      <c r="AM6" s="417"/>
      <c r="AN6" s="417"/>
      <c r="AO6" s="417"/>
      <c r="AP6" s="417"/>
      <c r="AQ6" s="417"/>
      <c r="AR6" s="417"/>
      <c r="AS6" s="417"/>
      <c r="AT6" s="418"/>
      <c r="AU6" s="422"/>
      <c r="AV6" s="417"/>
      <c r="AW6" s="417"/>
      <c r="AX6" s="417"/>
      <c r="AY6" s="417"/>
      <c r="AZ6" s="417"/>
      <c r="BA6" s="417"/>
      <c r="BB6" s="417"/>
      <c r="BC6" s="418"/>
    </row>
    <row r="7" spans="1:55" ht="12" customHeight="1">
      <c r="A7" s="404" t="s">
        <v>126</v>
      </c>
      <c r="B7" s="405"/>
      <c r="C7" s="405"/>
      <c r="D7" s="405"/>
      <c r="E7" s="405"/>
      <c r="F7" s="405"/>
      <c r="G7" s="405"/>
      <c r="H7" s="405"/>
      <c r="I7" s="405"/>
      <c r="J7" s="405"/>
      <c r="K7" s="405"/>
      <c r="L7" s="405"/>
      <c r="M7" s="405"/>
      <c r="N7" s="405"/>
      <c r="O7" s="405"/>
      <c r="P7" s="405"/>
      <c r="Q7" s="405"/>
      <c r="R7" s="405"/>
      <c r="S7" s="405"/>
      <c r="T7" s="405"/>
      <c r="U7" s="405"/>
      <c r="V7" s="405"/>
      <c r="W7" s="405"/>
      <c r="X7" s="405"/>
      <c r="Y7" s="75"/>
      <c r="Z7" s="4"/>
      <c r="AA7" s="4"/>
      <c r="AB7" s="4"/>
      <c r="AC7" s="417"/>
      <c r="AD7" s="417"/>
      <c r="AE7" s="417"/>
      <c r="AF7" s="417"/>
      <c r="AG7" s="417"/>
      <c r="AH7" s="417"/>
      <c r="AI7" s="417"/>
      <c r="AJ7" s="417"/>
      <c r="AK7" s="418"/>
      <c r="AL7" s="422"/>
      <c r="AM7" s="417"/>
      <c r="AN7" s="417"/>
      <c r="AO7" s="417"/>
      <c r="AP7" s="417"/>
      <c r="AQ7" s="417"/>
      <c r="AR7" s="417"/>
      <c r="AS7" s="417"/>
      <c r="AT7" s="418"/>
      <c r="AU7" s="422"/>
      <c r="AV7" s="417"/>
      <c r="AW7" s="417"/>
      <c r="AX7" s="417"/>
      <c r="AY7" s="417"/>
      <c r="AZ7" s="417"/>
      <c r="BA7" s="417"/>
      <c r="BB7" s="417"/>
      <c r="BC7" s="418"/>
    </row>
    <row r="8" spans="1:55" ht="12" customHeight="1">
      <c r="A8" s="406"/>
      <c r="B8" s="407"/>
      <c r="C8" s="407"/>
      <c r="D8" s="407"/>
      <c r="E8" s="407"/>
      <c r="F8" s="407"/>
      <c r="G8" s="407"/>
      <c r="H8" s="407"/>
      <c r="I8" s="407"/>
      <c r="J8" s="407"/>
      <c r="K8" s="407"/>
      <c r="L8" s="407"/>
      <c r="M8" s="407"/>
      <c r="N8" s="407"/>
      <c r="O8" s="407"/>
      <c r="P8" s="407"/>
      <c r="Q8" s="407"/>
      <c r="R8" s="407"/>
      <c r="S8" s="407"/>
      <c r="T8" s="407"/>
      <c r="U8" s="407"/>
      <c r="V8" s="407"/>
      <c r="W8" s="407"/>
      <c r="X8" s="407"/>
      <c r="Y8" s="75"/>
      <c r="Z8" s="4"/>
      <c r="AA8" s="4"/>
      <c r="AB8" s="4"/>
      <c r="AC8" s="417"/>
      <c r="AD8" s="417"/>
      <c r="AE8" s="417"/>
      <c r="AF8" s="417"/>
      <c r="AG8" s="417"/>
      <c r="AH8" s="417"/>
      <c r="AI8" s="417"/>
      <c r="AJ8" s="417"/>
      <c r="AK8" s="418"/>
      <c r="AL8" s="422"/>
      <c r="AM8" s="417"/>
      <c r="AN8" s="417"/>
      <c r="AO8" s="417"/>
      <c r="AP8" s="417"/>
      <c r="AQ8" s="417"/>
      <c r="AR8" s="417"/>
      <c r="AS8" s="417"/>
      <c r="AT8" s="418"/>
      <c r="AU8" s="422"/>
      <c r="AV8" s="417"/>
      <c r="AW8" s="417"/>
      <c r="AX8" s="417"/>
      <c r="AY8" s="417"/>
      <c r="AZ8" s="417"/>
      <c r="BA8" s="417"/>
      <c r="BB8" s="417"/>
      <c r="BC8" s="418"/>
    </row>
    <row r="9" spans="1:55" ht="12" customHeight="1" thickBot="1">
      <c r="A9" s="408"/>
      <c r="B9" s="409"/>
      <c r="C9" s="409"/>
      <c r="D9" s="409"/>
      <c r="E9" s="409"/>
      <c r="F9" s="409"/>
      <c r="G9" s="409"/>
      <c r="H9" s="409"/>
      <c r="I9" s="409"/>
      <c r="J9" s="409"/>
      <c r="K9" s="409"/>
      <c r="L9" s="409"/>
      <c r="M9" s="409"/>
      <c r="N9" s="409"/>
      <c r="O9" s="409"/>
      <c r="P9" s="409"/>
      <c r="Q9" s="409"/>
      <c r="R9" s="409"/>
      <c r="S9" s="409"/>
      <c r="T9" s="409"/>
      <c r="U9" s="409"/>
      <c r="V9" s="409"/>
      <c r="W9" s="409"/>
      <c r="X9" s="409"/>
      <c r="Y9" s="75"/>
      <c r="Z9" s="4"/>
      <c r="AA9" s="4"/>
      <c r="AB9" s="4"/>
      <c r="AC9" s="417"/>
      <c r="AD9" s="417"/>
      <c r="AE9" s="417"/>
      <c r="AF9" s="417"/>
      <c r="AG9" s="417"/>
      <c r="AH9" s="417"/>
      <c r="AI9" s="417"/>
      <c r="AJ9" s="417"/>
      <c r="AK9" s="418"/>
      <c r="AL9" s="423"/>
      <c r="AM9" s="424"/>
      <c r="AN9" s="424"/>
      <c r="AO9" s="424"/>
      <c r="AP9" s="424"/>
      <c r="AQ9" s="424"/>
      <c r="AR9" s="424"/>
      <c r="AS9" s="424"/>
      <c r="AT9" s="425"/>
      <c r="AU9" s="423"/>
      <c r="AV9" s="424"/>
      <c r="AW9" s="424"/>
      <c r="AX9" s="424"/>
      <c r="AY9" s="424"/>
      <c r="AZ9" s="424"/>
      <c r="BA9" s="424"/>
      <c r="BB9" s="424"/>
      <c r="BC9" s="425"/>
    </row>
    <row r="10" spans="1:55" ht="9" customHeight="1">
      <c r="A10" s="432" t="s">
        <v>106</v>
      </c>
      <c r="B10" s="432"/>
      <c r="C10" s="432"/>
      <c r="D10" s="432"/>
      <c r="E10" s="432"/>
      <c r="F10" s="432"/>
      <c r="G10" s="432"/>
      <c r="H10" s="432"/>
      <c r="I10" s="432"/>
      <c r="J10" s="432"/>
      <c r="K10" s="432"/>
      <c r="L10" s="432"/>
      <c r="M10" s="432"/>
      <c r="N10" s="432"/>
      <c r="O10" s="432"/>
      <c r="P10" s="432"/>
      <c r="Q10" s="432"/>
      <c r="R10" s="432"/>
      <c r="S10" s="432"/>
      <c r="T10" s="432"/>
      <c r="U10" s="432"/>
      <c r="V10" s="432"/>
      <c r="W10" s="432"/>
      <c r="X10" s="10"/>
      <c r="Y10" s="4"/>
      <c r="Z10" s="4"/>
      <c r="AA10" s="11"/>
      <c r="AB10" s="11"/>
    </row>
    <row r="11" spans="1:55" ht="6.75" customHeight="1" thickBot="1">
      <c r="A11" s="433"/>
      <c r="B11" s="433"/>
      <c r="C11" s="433"/>
      <c r="D11" s="433"/>
      <c r="E11" s="433"/>
      <c r="F11" s="433"/>
      <c r="G11" s="433"/>
      <c r="H11" s="433"/>
      <c r="I11" s="433"/>
      <c r="J11" s="433"/>
      <c r="K11" s="433"/>
      <c r="L11" s="433"/>
      <c r="M11" s="433"/>
      <c r="N11" s="433"/>
      <c r="O11" s="433"/>
      <c r="P11" s="433"/>
      <c r="Q11" s="433"/>
      <c r="R11" s="433"/>
      <c r="S11" s="433"/>
      <c r="T11" s="433"/>
      <c r="U11" s="433"/>
      <c r="V11" s="433"/>
      <c r="W11" s="43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29.25" customHeight="1">
      <c r="A12" s="434" t="s">
        <v>56</v>
      </c>
      <c r="B12" s="435"/>
      <c r="C12" s="436"/>
      <c r="D12" s="395" t="s">
        <v>54</v>
      </c>
      <c r="E12" s="395"/>
      <c r="F12" s="395"/>
      <c r="G12" s="395"/>
      <c r="H12" s="395"/>
      <c r="I12" s="395"/>
      <c r="J12" s="395"/>
      <c r="K12" s="395"/>
      <c r="L12" s="395"/>
      <c r="M12" s="395"/>
      <c r="N12" s="395"/>
      <c r="O12" s="395"/>
      <c r="P12" s="395"/>
      <c r="Q12" s="395"/>
      <c r="R12" s="395"/>
      <c r="S12" s="362" t="str">
        <f>IF(基本情報入力①プログラム原稿!A11="","",基本情報入力①プログラム原稿!A11)</f>
        <v/>
      </c>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443"/>
      <c r="AU12" s="386" t="s">
        <v>68</v>
      </c>
      <c r="AV12" s="387"/>
      <c r="AW12" s="387"/>
      <c r="AX12" s="387"/>
      <c r="AY12" s="387"/>
      <c r="AZ12" s="387"/>
      <c r="BA12" s="387"/>
      <c r="BB12" s="387"/>
      <c r="BC12" s="388"/>
    </row>
    <row r="13" spans="1:55" ht="24.75" customHeight="1">
      <c r="A13" s="437"/>
      <c r="B13" s="438"/>
      <c r="C13" s="439"/>
      <c r="D13" s="396" t="s">
        <v>70</v>
      </c>
      <c r="E13" s="396"/>
      <c r="F13" s="396"/>
      <c r="G13" s="396"/>
      <c r="H13" s="396"/>
      <c r="I13" s="396"/>
      <c r="J13" s="396"/>
      <c r="K13" s="396"/>
      <c r="L13" s="396"/>
      <c r="M13" s="396"/>
      <c r="N13" s="396"/>
      <c r="O13" s="396"/>
      <c r="P13" s="396"/>
      <c r="Q13" s="396"/>
      <c r="R13" s="396"/>
      <c r="S13" s="426" t="str">
        <f>IF(基本情報入力①プログラム原稿!A9="","",基本情報入力①プログラム原稿!A9)</f>
        <v/>
      </c>
      <c r="T13" s="427"/>
      <c r="U13" s="427"/>
      <c r="V13" s="427"/>
      <c r="W13" s="427"/>
      <c r="X13" s="427"/>
      <c r="Y13" s="427"/>
      <c r="Z13" s="427"/>
      <c r="AA13" s="427"/>
      <c r="AB13" s="427"/>
      <c r="AC13" s="427"/>
      <c r="AD13" s="427"/>
      <c r="AE13" s="427"/>
      <c r="AF13" s="427"/>
      <c r="AG13" s="427"/>
      <c r="AH13" s="427"/>
      <c r="AI13" s="427"/>
      <c r="AJ13" s="427"/>
      <c r="AK13" s="427"/>
      <c r="AL13" s="427"/>
      <c r="AM13" s="427"/>
      <c r="AN13" s="427"/>
      <c r="AO13" s="427"/>
      <c r="AP13" s="427"/>
      <c r="AQ13" s="427"/>
      <c r="AR13" s="427"/>
      <c r="AS13" s="427"/>
      <c r="AT13" s="428"/>
      <c r="AU13" s="389">
        <f>IF(基本情報入力①プログラム原稿!A13="※選択","",基本情報入力①プログラム原稿!A13)</f>
        <v>0</v>
      </c>
      <c r="AV13" s="390"/>
      <c r="AW13" s="390"/>
      <c r="AX13" s="390"/>
      <c r="AY13" s="390"/>
      <c r="AZ13" s="390"/>
      <c r="BA13" s="390"/>
      <c r="BB13" s="390"/>
      <c r="BC13" s="391"/>
    </row>
    <row r="14" spans="1:55" ht="24.75" customHeight="1" thickBot="1">
      <c r="A14" s="440"/>
      <c r="B14" s="441"/>
      <c r="C14" s="442"/>
      <c r="D14" s="397"/>
      <c r="E14" s="397"/>
      <c r="F14" s="397"/>
      <c r="G14" s="397"/>
      <c r="H14" s="397"/>
      <c r="I14" s="397"/>
      <c r="J14" s="397"/>
      <c r="K14" s="397"/>
      <c r="L14" s="397"/>
      <c r="M14" s="397"/>
      <c r="N14" s="397"/>
      <c r="O14" s="397"/>
      <c r="P14" s="397"/>
      <c r="Q14" s="397"/>
      <c r="R14" s="397"/>
      <c r="S14" s="429" t="e">
        <f>IF(基本情報入力①プログラム原稿!#REF!="","",基本情報入力①プログラム原稿!#REF!)</f>
        <v>#REF!</v>
      </c>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1"/>
      <c r="AU14" s="392"/>
      <c r="AV14" s="393"/>
      <c r="AW14" s="393"/>
      <c r="AX14" s="393"/>
      <c r="AY14" s="393"/>
      <c r="AZ14" s="393"/>
      <c r="BA14" s="393"/>
      <c r="BB14" s="393"/>
      <c r="BC14" s="394"/>
    </row>
    <row r="15" spans="1:55" ht="5.25" customHeight="1" thickBo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ht="29.25" customHeight="1">
      <c r="A16" s="347" t="s">
        <v>64</v>
      </c>
      <c r="B16" s="348"/>
      <c r="C16" s="282"/>
      <c r="D16" s="355" t="s">
        <v>54</v>
      </c>
      <c r="E16" s="356"/>
      <c r="F16" s="356"/>
      <c r="G16" s="356"/>
      <c r="H16" s="356"/>
      <c r="I16" s="356"/>
      <c r="J16" s="356"/>
      <c r="K16" s="356"/>
      <c r="L16" s="356"/>
      <c r="M16" s="356"/>
      <c r="N16" s="356"/>
      <c r="O16" s="357"/>
      <c r="P16" s="362" t="str">
        <f>IF(基本情報入力①プログラム原稿!A28="","",基本情報入力①プログラム原稿!A28)</f>
        <v/>
      </c>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363"/>
      <c r="BA16" s="363"/>
      <c r="BB16" s="363"/>
      <c r="BC16" s="364"/>
    </row>
    <row r="17" spans="1:96" ht="17.25" customHeight="1">
      <c r="A17" s="349"/>
      <c r="B17" s="350"/>
      <c r="C17" s="351"/>
      <c r="D17" s="289" t="s">
        <v>72</v>
      </c>
      <c r="E17" s="290"/>
      <c r="F17" s="290"/>
      <c r="G17" s="290"/>
      <c r="H17" s="290"/>
      <c r="I17" s="290"/>
      <c r="J17" s="290"/>
      <c r="K17" s="290"/>
      <c r="L17" s="290"/>
      <c r="M17" s="290"/>
      <c r="N17" s="290"/>
      <c r="O17" s="291"/>
      <c r="P17" s="319" t="str">
        <f>IF(基本情報入力①プログラム原稿!A30="","",基本情報入力①プログラム原稿!A30)</f>
        <v/>
      </c>
      <c r="Q17" s="275"/>
      <c r="R17" s="275" t="str">
        <f>IF(基本情報入力①プログラム原稿!B30="","",基本情報入力①プログラム原稿!B30)</f>
        <v/>
      </c>
      <c r="S17" s="275"/>
      <c r="T17" s="275" t="str">
        <f>IF(基本情報入力①プログラム原稿!C30="","",基本情報入力①プログラム原稿!C30)</f>
        <v/>
      </c>
      <c r="U17" s="275"/>
      <c r="V17" s="275" t="str">
        <f>IF(基本情報入力①プログラム原稿!D30="","",基本情報入力①プログラム原稿!D30)</f>
        <v/>
      </c>
      <c r="W17" s="275"/>
      <c r="X17" s="275" t="str">
        <f>IF(基本情報入力①プログラム原稿!E30="","",基本情報入力①プログラム原稿!E30)</f>
        <v/>
      </c>
      <c r="Y17" s="275"/>
      <c r="Z17" s="275" t="str">
        <f>IF(基本情報入力①プログラム原稿!F30="","",基本情報入力①プログラム原稿!F30)</f>
        <v/>
      </c>
      <c r="AA17" s="275"/>
      <c r="AB17" s="275" t="str">
        <f>IF(基本情報入力①プログラム原稿!G30="","",基本情報入力①プログラム原稿!G30)</f>
        <v/>
      </c>
      <c r="AC17" s="275"/>
      <c r="AD17" s="275" t="str">
        <f>IF(基本情報入力①プログラム原稿!H30="","",基本情報入力①プログラム原稿!H30)</f>
        <v/>
      </c>
      <c r="AE17" s="275"/>
      <c r="AF17" s="275" t="str">
        <f>IF(基本情報入力①プログラム原稿!I30="","",基本情報入力①プログラム原稿!I30)</f>
        <v/>
      </c>
      <c r="AG17" s="275"/>
      <c r="AH17" s="275" t="str">
        <f>IF(基本情報入力①プログラム原稿!J30="","",基本情報入力①プログラム原稿!J30)</f>
        <v/>
      </c>
      <c r="AI17" s="275"/>
      <c r="AJ17" s="275" t="str">
        <f>IF(基本情報入力①プログラム原稿!K30="","",基本情報入力①プログラム原稿!K30)</f>
        <v/>
      </c>
      <c r="AK17" s="275"/>
      <c r="AL17" s="275" t="str">
        <f>IF(基本情報入力①プログラム原稿!L30="","",基本情報入力①プログラム原稿!L30)</f>
        <v/>
      </c>
      <c r="AM17" s="275"/>
      <c r="AN17" s="275" t="str">
        <f>IF(基本情報入力①プログラム原稿!M30="","",基本情報入力①プログラム原稿!M30)</f>
        <v/>
      </c>
      <c r="AO17" s="275"/>
      <c r="AP17" s="275" t="str">
        <f>IF(基本情報入力①プログラム原稿!N30="","",基本情報入力①プログラム原稿!N30)</f>
        <v/>
      </c>
      <c r="AQ17" s="275"/>
      <c r="AR17" s="275" t="str">
        <f>IF(基本情報入力①プログラム原稿!O30="","",基本情報入力①プログラム原稿!O30)</f>
        <v/>
      </c>
      <c r="AS17" s="275"/>
      <c r="AT17" s="275" t="str">
        <f>IF(基本情報入力①プログラム原稿!P30="","",基本情報入力①プログラム原稿!P30)</f>
        <v/>
      </c>
      <c r="AU17" s="275"/>
      <c r="AV17" s="275" t="str">
        <f>IF(基本情報入力①プログラム原稿!Q30="","",基本情報入力①プログラム原稿!Q30)</f>
        <v/>
      </c>
      <c r="AW17" s="275"/>
      <c r="AX17" s="275" t="str">
        <f>IF(基本情報入力①プログラム原稿!R30="","",基本情報入力①プログラム原稿!R30)</f>
        <v/>
      </c>
      <c r="AY17" s="275"/>
      <c r="AZ17" s="275" t="str">
        <f>IF(基本情報入力①プログラム原稿!S30="","",基本情報入力①プログラム原稿!S30)</f>
        <v/>
      </c>
      <c r="BA17" s="275"/>
      <c r="BB17" s="275" t="str">
        <f>IF(基本情報入力①プログラム原稿!T30="","",基本情報入力①プログラム原稿!T30)</f>
        <v/>
      </c>
      <c r="BC17" s="365"/>
    </row>
    <row r="18" spans="1:96" ht="15.75" customHeight="1">
      <c r="A18" s="349"/>
      <c r="B18" s="350"/>
      <c r="C18" s="351"/>
      <c r="D18" s="295" t="s">
        <v>109</v>
      </c>
      <c r="E18" s="296"/>
      <c r="F18" s="296"/>
      <c r="G18" s="296"/>
      <c r="H18" s="296"/>
      <c r="I18" s="296"/>
      <c r="J18" s="296"/>
      <c r="K18" s="296"/>
      <c r="L18" s="296"/>
      <c r="M18" s="296"/>
      <c r="N18" s="296"/>
      <c r="O18" s="297"/>
      <c r="P18" s="317" t="str">
        <f>IF(基本情報入力①プログラム原稿!A31="","",基本情報入力①プログラム原稿!A31)</f>
        <v/>
      </c>
      <c r="Q18" s="276" t="e">
        <v>#VALUE!</v>
      </c>
      <c r="R18" s="276" t="str">
        <f>IF(基本情報入力①プログラム原稿!B31="","",基本情報入力①プログラム原稿!B31)</f>
        <v/>
      </c>
      <c r="S18" s="276" t="e">
        <v>#VALUE!</v>
      </c>
      <c r="T18" s="276" t="str">
        <f>IF(基本情報入力①プログラム原稿!C31="","",基本情報入力①プログラム原稿!C31)</f>
        <v/>
      </c>
      <c r="U18" s="276" t="e">
        <v>#VALUE!</v>
      </c>
      <c r="V18" s="276" t="str">
        <f>IF(基本情報入力①プログラム原稿!D31="","",基本情報入力①プログラム原稿!D31)</f>
        <v/>
      </c>
      <c r="W18" s="276" t="e">
        <v>#VALUE!</v>
      </c>
      <c r="X18" s="276" t="str">
        <f>IF(基本情報入力①プログラム原稿!E31="","",基本情報入力①プログラム原稿!E31)</f>
        <v/>
      </c>
      <c r="Y18" s="276" t="e">
        <v>#VALUE!</v>
      </c>
      <c r="Z18" s="276" t="str">
        <f>IF(基本情報入力①プログラム原稿!F31="","",基本情報入力①プログラム原稿!F31)</f>
        <v/>
      </c>
      <c r="AA18" s="276" t="e">
        <v>#VALUE!</v>
      </c>
      <c r="AB18" s="276" t="str">
        <f>IF(基本情報入力①プログラム原稿!G31="","",基本情報入力①プログラム原稿!G31)</f>
        <v/>
      </c>
      <c r="AC18" s="276" t="e">
        <v>#VALUE!</v>
      </c>
      <c r="AD18" s="276" t="str">
        <f>IF(基本情報入力①プログラム原稿!H31="","",基本情報入力①プログラム原稿!H31)</f>
        <v/>
      </c>
      <c r="AE18" s="276" t="e">
        <v>#VALUE!</v>
      </c>
      <c r="AF18" s="276" t="str">
        <f>IF(基本情報入力①プログラム原稿!I31="","",基本情報入力①プログラム原稿!I31)</f>
        <v/>
      </c>
      <c r="AG18" s="276" t="e">
        <v>#VALUE!</v>
      </c>
      <c r="AH18" s="276" t="str">
        <f>IF(基本情報入力①プログラム原稿!J31="","",基本情報入力①プログラム原稿!J31)</f>
        <v/>
      </c>
      <c r="AI18" s="276" t="e">
        <v>#VALUE!</v>
      </c>
      <c r="AJ18" s="276" t="str">
        <f>IF(基本情報入力①プログラム原稿!K31="","",基本情報入力①プログラム原稿!K31)</f>
        <v/>
      </c>
      <c r="AK18" s="276" t="e">
        <v>#VALUE!</v>
      </c>
      <c r="AL18" s="276" t="str">
        <f>IF(基本情報入力①プログラム原稿!L31="","",基本情報入力①プログラム原稿!L31)</f>
        <v/>
      </c>
      <c r="AM18" s="276" t="e">
        <v>#VALUE!</v>
      </c>
      <c r="AN18" s="276" t="str">
        <f>IF(基本情報入力①プログラム原稿!M31="","",基本情報入力①プログラム原稿!M31)</f>
        <v/>
      </c>
      <c r="AO18" s="276" t="e">
        <v>#VALUE!</v>
      </c>
      <c r="AP18" s="276" t="str">
        <f>IF(基本情報入力①プログラム原稿!N31="","",基本情報入力①プログラム原稿!N31)</f>
        <v/>
      </c>
      <c r="AQ18" s="276" t="e">
        <v>#VALUE!</v>
      </c>
      <c r="AR18" s="276" t="str">
        <f>IF(基本情報入力①プログラム原稿!O31="","",基本情報入力①プログラム原稿!O31)</f>
        <v/>
      </c>
      <c r="AS18" s="276" t="e">
        <v>#VALUE!</v>
      </c>
      <c r="AT18" s="276" t="str">
        <f>IF(基本情報入力①プログラム原稿!P31="","",基本情報入力①プログラム原稿!P31)</f>
        <v/>
      </c>
      <c r="AU18" s="276" t="e">
        <v>#VALUE!</v>
      </c>
      <c r="AV18" s="276" t="str">
        <f>IF(基本情報入力①プログラム原稿!Q31="","",基本情報入力①プログラム原稿!Q31)</f>
        <v/>
      </c>
      <c r="AW18" s="276" t="e">
        <v>#VALUE!</v>
      </c>
      <c r="AX18" s="276" t="str">
        <f>IF(基本情報入力①プログラム原稿!R31="","",基本情報入力①プログラム原稿!R31)</f>
        <v/>
      </c>
      <c r="AY18" s="276" t="e">
        <v>#VALUE!</v>
      </c>
      <c r="AZ18" s="276" t="str">
        <f>IF(基本情報入力①プログラム原稿!S31="","",基本情報入力①プログラム原稿!S31)</f>
        <v/>
      </c>
      <c r="BA18" s="276" t="e">
        <v>#VALUE!</v>
      </c>
      <c r="BB18" s="276" t="str">
        <f>IF(基本情報入力①プログラム原稿!T31="","",基本情報入力①プログラム原稿!T31)</f>
        <v/>
      </c>
      <c r="BC18" s="343" t="e">
        <v>#VALUE!</v>
      </c>
      <c r="BD18" s="7"/>
      <c r="BE18" s="7"/>
    </row>
    <row r="19" spans="1:96" ht="15.75" customHeight="1">
      <c r="A19" s="349"/>
      <c r="B19" s="350"/>
      <c r="C19" s="351"/>
      <c r="D19" s="298"/>
      <c r="E19" s="299"/>
      <c r="F19" s="299"/>
      <c r="G19" s="299"/>
      <c r="H19" s="299"/>
      <c r="I19" s="299"/>
      <c r="J19" s="299"/>
      <c r="K19" s="299"/>
      <c r="L19" s="299"/>
      <c r="M19" s="299"/>
      <c r="N19" s="299"/>
      <c r="O19" s="300"/>
      <c r="P19" s="320" t="e">
        <v>#VALUE!</v>
      </c>
      <c r="Q19" s="277" t="e">
        <v>#VALUE!</v>
      </c>
      <c r="R19" s="277" t="e">
        <v>#VALUE!</v>
      </c>
      <c r="S19" s="277" t="e">
        <v>#VALUE!</v>
      </c>
      <c r="T19" s="277" t="e">
        <v>#VALUE!</v>
      </c>
      <c r="U19" s="277" t="e">
        <v>#VALUE!</v>
      </c>
      <c r="V19" s="277" t="e">
        <v>#VALUE!</v>
      </c>
      <c r="W19" s="277" t="e">
        <v>#VALUE!</v>
      </c>
      <c r="X19" s="277" t="e">
        <v>#VALUE!</v>
      </c>
      <c r="Y19" s="277" t="e">
        <v>#VALUE!</v>
      </c>
      <c r="Z19" s="277" t="e">
        <v>#VALUE!</v>
      </c>
      <c r="AA19" s="277" t="e">
        <v>#VALUE!</v>
      </c>
      <c r="AB19" s="277" t="e">
        <v>#VALUE!</v>
      </c>
      <c r="AC19" s="277" t="e">
        <v>#VALUE!</v>
      </c>
      <c r="AD19" s="277" t="e">
        <v>#VALUE!</v>
      </c>
      <c r="AE19" s="277" t="e">
        <v>#VALUE!</v>
      </c>
      <c r="AF19" s="277" t="e">
        <v>#VALUE!</v>
      </c>
      <c r="AG19" s="277" t="e">
        <v>#VALUE!</v>
      </c>
      <c r="AH19" s="277" t="e">
        <v>#VALUE!</v>
      </c>
      <c r="AI19" s="277" t="e">
        <v>#VALUE!</v>
      </c>
      <c r="AJ19" s="277" t="e">
        <v>#VALUE!</v>
      </c>
      <c r="AK19" s="277" t="e">
        <v>#VALUE!</v>
      </c>
      <c r="AL19" s="277" t="e">
        <v>#VALUE!</v>
      </c>
      <c r="AM19" s="277" t="e">
        <v>#VALUE!</v>
      </c>
      <c r="AN19" s="277" t="e">
        <v>#VALUE!</v>
      </c>
      <c r="AO19" s="277" t="e">
        <v>#VALUE!</v>
      </c>
      <c r="AP19" s="277" t="e">
        <v>#VALUE!</v>
      </c>
      <c r="AQ19" s="277" t="e">
        <v>#VALUE!</v>
      </c>
      <c r="AR19" s="277" t="e">
        <v>#VALUE!</v>
      </c>
      <c r="AS19" s="277" t="e">
        <v>#VALUE!</v>
      </c>
      <c r="AT19" s="277" t="e">
        <v>#VALUE!</v>
      </c>
      <c r="AU19" s="277" t="e">
        <v>#VALUE!</v>
      </c>
      <c r="AV19" s="277" t="e">
        <v>#VALUE!</v>
      </c>
      <c r="AW19" s="277" t="e">
        <v>#VALUE!</v>
      </c>
      <c r="AX19" s="277" t="e">
        <v>#VALUE!</v>
      </c>
      <c r="AY19" s="277" t="e">
        <v>#VALUE!</v>
      </c>
      <c r="AZ19" s="277" t="e">
        <v>#VALUE!</v>
      </c>
      <c r="BA19" s="277" t="e">
        <v>#VALUE!</v>
      </c>
      <c r="BB19" s="277" t="e">
        <v>#VALUE!</v>
      </c>
      <c r="BC19" s="346" t="e">
        <v>#VALUE!</v>
      </c>
      <c r="CQ19" s="7"/>
      <c r="CR19" s="7"/>
    </row>
    <row r="20" spans="1:96" ht="17.25" customHeight="1">
      <c r="A20" s="349"/>
      <c r="B20" s="350"/>
      <c r="C20" s="351"/>
      <c r="D20" s="292" t="s">
        <v>72</v>
      </c>
      <c r="E20" s="293"/>
      <c r="F20" s="293"/>
      <c r="G20" s="293"/>
      <c r="H20" s="293"/>
      <c r="I20" s="293"/>
      <c r="J20" s="293"/>
      <c r="K20" s="293"/>
      <c r="L20" s="293"/>
      <c r="M20" s="293"/>
      <c r="N20" s="293"/>
      <c r="O20" s="294"/>
      <c r="P20" s="319" t="str">
        <f>IF(基本情報入力①プログラム原稿!A32="","",基本情報入力①プログラム原稿!A32)</f>
        <v/>
      </c>
      <c r="Q20" s="275"/>
      <c r="R20" s="275" t="str">
        <f>IF(基本情報入力①プログラム原稿!B32="","",基本情報入力①プログラム原稿!B32)</f>
        <v/>
      </c>
      <c r="S20" s="275"/>
      <c r="T20" s="275" t="str">
        <f>IF(基本情報入力①プログラム原稿!C32="","",基本情報入力①プログラム原稿!C32)</f>
        <v/>
      </c>
      <c r="U20" s="275"/>
      <c r="V20" s="275" t="str">
        <f>IF(基本情報入力①プログラム原稿!D32="","",基本情報入力①プログラム原稿!D32)</f>
        <v/>
      </c>
      <c r="W20" s="275"/>
      <c r="X20" s="275" t="str">
        <f>IF(基本情報入力①プログラム原稿!E32="","",基本情報入力①プログラム原稿!E32)</f>
        <v/>
      </c>
      <c r="Y20" s="275"/>
      <c r="Z20" s="275" t="str">
        <f>IF(基本情報入力①プログラム原稿!F32="","",基本情報入力①プログラム原稿!F32)</f>
        <v/>
      </c>
      <c r="AA20" s="275"/>
      <c r="AB20" s="275" t="str">
        <f>IF(基本情報入力①プログラム原稿!G32="","",基本情報入力①プログラム原稿!G32)</f>
        <v/>
      </c>
      <c r="AC20" s="275"/>
      <c r="AD20" s="275" t="str">
        <f>IF(基本情報入力①プログラム原稿!H32="","",基本情報入力①プログラム原稿!H32)</f>
        <v/>
      </c>
      <c r="AE20" s="275"/>
      <c r="AF20" s="275" t="str">
        <f>IF(基本情報入力①プログラム原稿!I32="","",基本情報入力①プログラム原稿!I32)</f>
        <v/>
      </c>
      <c r="AG20" s="275"/>
      <c r="AH20" s="275" t="str">
        <f>IF(基本情報入力①プログラム原稿!J32="","",基本情報入力①プログラム原稿!J32)</f>
        <v/>
      </c>
      <c r="AI20" s="275"/>
      <c r="AJ20" s="275" t="str">
        <f>IF(基本情報入力①プログラム原稿!K32="","",基本情報入力①プログラム原稿!K32)</f>
        <v/>
      </c>
      <c r="AK20" s="275"/>
      <c r="AL20" s="275" t="str">
        <f>IF(基本情報入力①プログラム原稿!L32="","",基本情報入力①プログラム原稿!L32)</f>
        <v/>
      </c>
      <c r="AM20" s="275"/>
      <c r="AN20" s="275" t="str">
        <f>IF(基本情報入力①プログラム原稿!M32="","",基本情報入力①プログラム原稿!M32)</f>
        <v/>
      </c>
      <c r="AO20" s="275"/>
      <c r="AP20" s="275" t="str">
        <f>IF(基本情報入力①プログラム原稿!N32="","",基本情報入力①プログラム原稿!N32)</f>
        <v/>
      </c>
      <c r="AQ20" s="275"/>
      <c r="AR20" s="275" t="str">
        <f>IF(基本情報入力①プログラム原稿!O32="","",基本情報入力①プログラム原稿!O32)</f>
        <v/>
      </c>
      <c r="AS20" s="275"/>
      <c r="AT20" s="275" t="str">
        <f>IF(基本情報入力①プログラム原稿!P32="","",基本情報入力①プログラム原稿!P32)</f>
        <v/>
      </c>
      <c r="AU20" s="275"/>
      <c r="AV20" s="275" t="str">
        <f>IF(基本情報入力①プログラム原稿!Q32="","",基本情報入力①プログラム原稿!Q32)</f>
        <v/>
      </c>
      <c r="AW20" s="275"/>
      <c r="AX20" s="275" t="str">
        <f>IF(基本情報入力①プログラム原稿!R32="","",基本情報入力①プログラム原稿!R32)</f>
        <v/>
      </c>
      <c r="AY20" s="275"/>
      <c r="AZ20" s="275" t="str">
        <f>IF(基本情報入力①プログラム原稿!S32="","",基本情報入力①プログラム原稿!S32)</f>
        <v/>
      </c>
      <c r="BA20" s="275"/>
      <c r="BB20" s="275" t="str">
        <f>IF(基本情報入力①プログラム原稿!T32="","",基本情報入力①プログラム原稿!T32)</f>
        <v/>
      </c>
      <c r="BC20" s="365"/>
    </row>
    <row r="21" spans="1:96" ht="15.75" customHeight="1">
      <c r="A21" s="349"/>
      <c r="B21" s="350"/>
      <c r="C21" s="351"/>
      <c r="D21" s="295" t="s">
        <v>109</v>
      </c>
      <c r="E21" s="296"/>
      <c r="F21" s="296"/>
      <c r="G21" s="296"/>
      <c r="H21" s="296"/>
      <c r="I21" s="296"/>
      <c r="J21" s="296"/>
      <c r="K21" s="296"/>
      <c r="L21" s="296"/>
      <c r="M21" s="296"/>
      <c r="N21" s="296"/>
      <c r="O21" s="297"/>
      <c r="P21" s="317" t="str">
        <f>IF(基本情報入力①プログラム原稿!A33="","",基本情報入力①プログラム原稿!A33)</f>
        <v/>
      </c>
      <c r="Q21" s="276" t="e">
        <v>#VALUE!</v>
      </c>
      <c r="R21" s="276" t="str">
        <f>IF(基本情報入力①プログラム原稿!B33="","",基本情報入力①プログラム原稿!B33)</f>
        <v/>
      </c>
      <c r="S21" s="276" t="e">
        <v>#VALUE!</v>
      </c>
      <c r="T21" s="276" t="str">
        <f>IF(基本情報入力①プログラム原稿!C33="","",基本情報入力①プログラム原稿!C33)</f>
        <v/>
      </c>
      <c r="U21" s="276" t="e">
        <v>#VALUE!</v>
      </c>
      <c r="V21" s="276" t="str">
        <f>IF(基本情報入力①プログラム原稿!D33="","",基本情報入力①プログラム原稿!D33)</f>
        <v/>
      </c>
      <c r="W21" s="276" t="e">
        <v>#VALUE!</v>
      </c>
      <c r="X21" s="276" t="str">
        <f>IF(基本情報入力①プログラム原稿!E33="","",基本情報入力①プログラム原稿!E33)</f>
        <v/>
      </c>
      <c r="Y21" s="276" t="e">
        <v>#VALUE!</v>
      </c>
      <c r="Z21" s="276" t="str">
        <f>IF(基本情報入力①プログラム原稿!F33="","",基本情報入力①プログラム原稿!F33)</f>
        <v/>
      </c>
      <c r="AA21" s="276" t="e">
        <v>#VALUE!</v>
      </c>
      <c r="AB21" s="276" t="str">
        <f>IF(基本情報入力①プログラム原稿!G33="","",基本情報入力①プログラム原稿!G33)</f>
        <v/>
      </c>
      <c r="AC21" s="276" t="e">
        <v>#VALUE!</v>
      </c>
      <c r="AD21" s="276" t="str">
        <f>IF(基本情報入力①プログラム原稿!H33="","",基本情報入力①プログラム原稿!H33)</f>
        <v/>
      </c>
      <c r="AE21" s="276" t="e">
        <v>#VALUE!</v>
      </c>
      <c r="AF21" s="276" t="str">
        <f>IF(基本情報入力①プログラム原稿!I33="","",基本情報入力①プログラム原稿!I33)</f>
        <v/>
      </c>
      <c r="AG21" s="276" t="e">
        <v>#VALUE!</v>
      </c>
      <c r="AH21" s="276" t="str">
        <f>IF(基本情報入力①プログラム原稿!J33="","",基本情報入力①プログラム原稿!J33)</f>
        <v/>
      </c>
      <c r="AI21" s="276" t="e">
        <v>#VALUE!</v>
      </c>
      <c r="AJ21" s="276" t="str">
        <f>IF(基本情報入力①プログラム原稿!K33="","",基本情報入力①プログラム原稿!K33)</f>
        <v/>
      </c>
      <c r="AK21" s="276" t="e">
        <v>#VALUE!</v>
      </c>
      <c r="AL21" s="276" t="str">
        <f>IF(基本情報入力①プログラム原稿!L33="","",基本情報入力①プログラム原稿!L33)</f>
        <v/>
      </c>
      <c r="AM21" s="276" t="e">
        <v>#VALUE!</v>
      </c>
      <c r="AN21" s="276" t="str">
        <f>IF(基本情報入力①プログラム原稿!M33="","",基本情報入力①プログラム原稿!M33)</f>
        <v/>
      </c>
      <c r="AO21" s="276" t="e">
        <v>#VALUE!</v>
      </c>
      <c r="AP21" s="276" t="str">
        <f>IF(基本情報入力①プログラム原稿!N33="","",基本情報入力①プログラム原稿!N33)</f>
        <v/>
      </c>
      <c r="AQ21" s="276" t="e">
        <v>#VALUE!</v>
      </c>
      <c r="AR21" s="276" t="str">
        <f>IF(基本情報入力①プログラム原稿!O33="","",基本情報入力①プログラム原稿!O33)</f>
        <v/>
      </c>
      <c r="AS21" s="276" t="e">
        <v>#VALUE!</v>
      </c>
      <c r="AT21" s="276" t="str">
        <f>IF(基本情報入力①プログラム原稿!P33="","",基本情報入力①プログラム原稿!P33)</f>
        <v/>
      </c>
      <c r="AU21" s="276" t="e">
        <v>#VALUE!</v>
      </c>
      <c r="AV21" s="276" t="str">
        <f>IF(基本情報入力①プログラム原稿!Q33="","",基本情報入力①プログラム原稿!Q33)</f>
        <v/>
      </c>
      <c r="AW21" s="276" t="e">
        <v>#VALUE!</v>
      </c>
      <c r="AX21" s="276" t="str">
        <f>IF(基本情報入力①プログラム原稿!R33="","",基本情報入力①プログラム原稿!R33)</f>
        <v/>
      </c>
      <c r="AY21" s="276" t="e">
        <v>#VALUE!</v>
      </c>
      <c r="AZ21" s="276" t="str">
        <f>IF(基本情報入力①プログラム原稿!S33="","",基本情報入力①プログラム原稿!S33)</f>
        <v/>
      </c>
      <c r="BA21" s="276" t="e">
        <v>#VALUE!</v>
      </c>
      <c r="BB21" s="276" t="str">
        <f>IF(基本情報入力①プログラム原稿!T33="","",基本情報入力①プログラム原稿!T33)</f>
        <v/>
      </c>
      <c r="BC21" s="343" t="e">
        <v>#VALUE!</v>
      </c>
    </row>
    <row r="22" spans="1:96" ht="15.75" customHeight="1" thickBot="1">
      <c r="A22" s="352"/>
      <c r="B22" s="353"/>
      <c r="C22" s="354"/>
      <c r="D22" s="301"/>
      <c r="E22" s="302"/>
      <c r="F22" s="302"/>
      <c r="G22" s="302"/>
      <c r="H22" s="302"/>
      <c r="I22" s="302"/>
      <c r="J22" s="302"/>
      <c r="K22" s="302"/>
      <c r="L22" s="302"/>
      <c r="M22" s="302"/>
      <c r="N22" s="302"/>
      <c r="O22" s="303"/>
      <c r="P22" s="318" t="e">
        <v>#VALUE!</v>
      </c>
      <c r="Q22" s="288" t="e">
        <v>#VALUE!</v>
      </c>
      <c r="R22" s="288" t="e">
        <v>#VALUE!</v>
      </c>
      <c r="S22" s="288" t="e">
        <v>#VALUE!</v>
      </c>
      <c r="T22" s="288" t="e">
        <v>#VALUE!</v>
      </c>
      <c r="U22" s="288" t="e">
        <v>#VALUE!</v>
      </c>
      <c r="V22" s="288" t="e">
        <v>#VALUE!</v>
      </c>
      <c r="W22" s="288" t="e">
        <v>#VALUE!</v>
      </c>
      <c r="X22" s="288" t="e">
        <v>#VALUE!</v>
      </c>
      <c r="Y22" s="288" t="e">
        <v>#VALUE!</v>
      </c>
      <c r="Z22" s="288" t="e">
        <v>#VALUE!</v>
      </c>
      <c r="AA22" s="288" t="e">
        <v>#VALUE!</v>
      </c>
      <c r="AB22" s="288" t="e">
        <v>#VALUE!</v>
      </c>
      <c r="AC22" s="288" t="e">
        <v>#VALUE!</v>
      </c>
      <c r="AD22" s="288" t="e">
        <v>#VALUE!</v>
      </c>
      <c r="AE22" s="288" t="e">
        <v>#VALUE!</v>
      </c>
      <c r="AF22" s="288" t="e">
        <v>#VALUE!</v>
      </c>
      <c r="AG22" s="288" t="e">
        <v>#VALUE!</v>
      </c>
      <c r="AH22" s="288" t="e">
        <v>#VALUE!</v>
      </c>
      <c r="AI22" s="288" t="e">
        <v>#VALUE!</v>
      </c>
      <c r="AJ22" s="288" t="e">
        <v>#VALUE!</v>
      </c>
      <c r="AK22" s="288" t="e">
        <v>#VALUE!</v>
      </c>
      <c r="AL22" s="288" t="e">
        <v>#VALUE!</v>
      </c>
      <c r="AM22" s="288" t="e">
        <v>#VALUE!</v>
      </c>
      <c r="AN22" s="288" t="e">
        <v>#VALUE!</v>
      </c>
      <c r="AO22" s="288" t="e">
        <v>#VALUE!</v>
      </c>
      <c r="AP22" s="288" t="e">
        <v>#VALUE!</v>
      </c>
      <c r="AQ22" s="288" t="e">
        <v>#VALUE!</v>
      </c>
      <c r="AR22" s="288" t="e">
        <v>#VALUE!</v>
      </c>
      <c r="AS22" s="288" t="e">
        <v>#VALUE!</v>
      </c>
      <c r="AT22" s="288" t="e">
        <v>#VALUE!</v>
      </c>
      <c r="AU22" s="288" t="e">
        <v>#VALUE!</v>
      </c>
      <c r="AV22" s="288" t="e">
        <v>#VALUE!</v>
      </c>
      <c r="AW22" s="288" t="e">
        <v>#VALUE!</v>
      </c>
      <c r="AX22" s="288" t="e">
        <v>#VALUE!</v>
      </c>
      <c r="AY22" s="288" t="e">
        <v>#VALUE!</v>
      </c>
      <c r="AZ22" s="288" t="e">
        <v>#VALUE!</v>
      </c>
      <c r="BA22" s="288" t="e">
        <v>#VALUE!</v>
      </c>
      <c r="BB22" s="288" t="e">
        <v>#VALUE!</v>
      </c>
      <c r="BC22" s="344" t="e">
        <v>#VALUE!</v>
      </c>
    </row>
    <row r="23" spans="1:96" ht="17.25" customHeight="1">
      <c r="A23" s="324" t="s">
        <v>62</v>
      </c>
      <c r="B23" s="325"/>
      <c r="C23" s="322"/>
      <c r="D23" s="336" t="s">
        <v>107</v>
      </c>
      <c r="E23" s="337"/>
      <c r="F23" s="337"/>
      <c r="G23" s="337"/>
      <c r="H23" s="337"/>
      <c r="I23" s="337"/>
      <c r="J23" s="337"/>
      <c r="K23" s="337"/>
      <c r="L23" s="337"/>
      <c r="M23" s="337"/>
      <c r="N23" s="337"/>
      <c r="O23" s="337"/>
      <c r="P23" s="332" t="str">
        <f>IF(基本情報入力①プログラム原稿!A37="","",基本情報入力①プログラム原稿!A37)</f>
        <v/>
      </c>
      <c r="Q23" s="333"/>
      <c r="R23" s="316" t="str">
        <f>IF(基本情報入力①プログラム原稿!B37="","",基本情報入力①プログラム原稿!B37)</f>
        <v/>
      </c>
      <c r="S23" s="316"/>
      <c r="T23" s="316" t="str">
        <f>IF(基本情報入力①プログラム原稿!C37="","",基本情報入力①プログラム原稿!C37)</f>
        <v/>
      </c>
      <c r="U23" s="316"/>
      <c r="V23" s="316" t="str">
        <f>IF(基本情報入力①プログラム原稿!D37="","",基本情報入力①プログラム原稿!D37)</f>
        <v/>
      </c>
      <c r="W23" s="316"/>
      <c r="X23" s="316" t="str">
        <f>IF(基本情報入力①プログラム原稿!E37="","",基本情報入力①プログラム原稿!E37)</f>
        <v/>
      </c>
      <c r="Y23" s="316"/>
      <c r="Z23" s="316" t="str">
        <f>IF(基本情報入力①プログラム原稿!F37="","",基本情報入力①プログラム原稿!F37)</f>
        <v/>
      </c>
      <c r="AA23" s="316"/>
      <c r="AB23" s="316" t="str">
        <f>IF(基本情報入力①プログラム原稿!G37="","",基本情報入力①プログラム原稿!G37)</f>
        <v/>
      </c>
      <c r="AC23" s="316"/>
      <c r="AD23" s="316" t="str">
        <f>IF(基本情報入力①プログラム原稿!H37="","",基本情報入力①プログラム原稿!H37)</f>
        <v/>
      </c>
      <c r="AE23" s="316"/>
      <c r="AF23" s="316" t="str">
        <f>IF(基本情報入力①プログラム原稿!I37="","",基本情報入力①プログラム原稿!I37)</f>
        <v/>
      </c>
      <c r="AG23" s="316"/>
      <c r="AH23" s="316" t="str">
        <f>IF(基本情報入力①プログラム原稿!J37="","",基本情報入力①プログラム原稿!J37)</f>
        <v/>
      </c>
      <c r="AI23" s="316"/>
      <c r="AJ23" s="316" t="str">
        <f>IF(基本情報入力①プログラム原稿!K37="","",基本情報入力①プログラム原稿!K37)</f>
        <v/>
      </c>
      <c r="AK23" s="316"/>
      <c r="AL23" s="316" t="str">
        <f>IF(基本情報入力①プログラム原稿!L37="","",基本情報入力①プログラム原稿!L37)</f>
        <v/>
      </c>
      <c r="AM23" s="316"/>
      <c r="AN23" s="316" t="str">
        <f>IF(基本情報入力①プログラム原稿!M37="","",基本情報入力①プログラム原稿!M37)</f>
        <v/>
      </c>
      <c r="AO23" s="316"/>
      <c r="AP23" s="316" t="str">
        <f>IF(基本情報入力①プログラム原稿!N37="","",基本情報入力①プログラム原稿!N37)</f>
        <v/>
      </c>
      <c r="AQ23" s="316"/>
      <c r="AR23" s="316" t="str">
        <f>IF(基本情報入力①プログラム原稿!O37="","",基本情報入力①プログラム原稿!O37)</f>
        <v/>
      </c>
      <c r="AS23" s="316"/>
      <c r="AT23" s="316" t="str">
        <f>IF(基本情報入力①プログラム原稿!P37="","",基本情報入力①プログラム原稿!P37)</f>
        <v/>
      </c>
      <c r="AU23" s="316"/>
      <c r="AV23" s="316" t="str">
        <f>IF(基本情報入力①プログラム原稿!Q37="","",基本情報入力①プログラム原稿!Q37)</f>
        <v/>
      </c>
      <c r="AW23" s="316"/>
      <c r="AX23" s="316" t="str">
        <f>IF(基本情報入力①プログラム原稿!R37="","",基本情報入力①プログラム原稿!R37)</f>
        <v/>
      </c>
      <c r="AY23" s="316"/>
      <c r="AZ23" s="316" t="str">
        <f>IF(基本情報入力①プログラム原稿!S37="","",基本情報入力①プログラム原稿!S37)</f>
        <v/>
      </c>
      <c r="BA23" s="316"/>
      <c r="BB23" s="316" t="str">
        <f>IF(基本情報入力①プログラム原稿!T37="","",基本情報入力①プログラム原稿!T37)</f>
        <v/>
      </c>
      <c r="BC23" s="342"/>
    </row>
    <row r="24" spans="1:96" ht="15.75" customHeight="1">
      <c r="A24" s="326"/>
      <c r="B24" s="327"/>
      <c r="C24" s="328"/>
      <c r="D24" s="304" t="s">
        <v>110</v>
      </c>
      <c r="E24" s="305"/>
      <c r="F24" s="305"/>
      <c r="G24" s="305"/>
      <c r="H24" s="305"/>
      <c r="I24" s="305"/>
      <c r="J24" s="305"/>
      <c r="K24" s="305"/>
      <c r="L24" s="305"/>
      <c r="M24" s="305"/>
      <c r="N24" s="305"/>
      <c r="O24" s="306"/>
      <c r="P24" s="317" t="str">
        <f>IF(基本情報入力①プログラム原稿!A38="","",基本情報入力①プログラム原稿!A38)</f>
        <v/>
      </c>
      <c r="Q24" s="276" t="e">
        <v>#VALUE!</v>
      </c>
      <c r="R24" s="276" t="str">
        <f>IF(基本情報入力①プログラム原稿!B38="","",基本情報入力①プログラム原稿!B38)</f>
        <v/>
      </c>
      <c r="S24" s="276" t="e">
        <v>#VALUE!</v>
      </c>
      <c r="T24" s="276" t="str">
        <f>IF(基本情報入力①プログラム原稿!C38="","",基本情報入力①プログラム原稿!C38)</f>
        <v/>
      </c>
      <c r="U24" s="276" t="e">
        <v>#VALUE!</v>
      </c>
      <c r="V24" s="276" t="str">
        <f>IF(基本情報入力①プログラム原稿!D38="","",基本情報入力①プログラム原稿!D38)</f>
        <v/>
      </c>
      <c r="W24" s="276" t="e">
        <v>#VALUE!</v>
      </c>
      <c r="X24" s="276" t="str">
        <f>IF(基本情報入力①プログラム原稿!E38="","",基本情報入力①プログラム原稿!E38)</f>
        <v/>
      </c>
      <c r="Y24" s="276" t="e">
        <v>#VALUE!</v>
      </c>
      <c r="Z24" s="276" t="str">
        <f>IF(基本情報入力①プログラム原稿!F38="","",基本情報入力①プログラム原稿!F38)</f>
        <v/>
      </c>
      <c r="AA24" s="276" t="e">
        <v>#VALUE!</v>
      </c>
      <c r="AB24" s="276" t="str">
        <f>IF(基本情報入力①プログラム原稿!G38="","",基本情報入力①プログラム原稿!G38)</f>
        <v/>
      </c>
      <c r="AC24" s="276" t="e">
        <v>#VALUE!</v>
      </c>
      <c r="AD24" s="276" t="str">
        <f>IF(基本情報入力①プログラム原稿!H38="","",基本情報入力①プログラム原稿!H38)</f>
        <v/>
      </c>
      <c r="AE24" s="276" t="e">
        <v>#VALUE!</v>
      </c>
      <c r="AF24" s="276" t="str">
        <f>IF(基本情報入力①プログラム原稿!I38="","",基本情報入力①プログラム原稿!I38)</f>
        <v/>
      </c>
      <c r="AG24" s="276" t="e">
        <v>#VALUE!</v>
      </c>
      <c r="AH24" s="276" t="str">
        <f>IF(基本情報入力①プログラム原稿!J38="","",基本情報入力①プログラム原稿!J38)</f>
        <v/>
      </c>
      <c r="AI24" s="276" t="e">
        <v>#VALUE!</v>
      </c>
      <c r="AJ24" s="276" t="str">
        <f>IF(基本情報入力①プログラム原稿!K38="","",基本情報入力①プログラム原稿!K38)</f>
        <v/>
      </c>
      <c r="AK24" s="276" t="e">
        <v>#VALUE!</v>
      </c>
      <c r="AL24" s="276" t="str">
        <f>IF(基本情報入力①プログラム原稿!L38="","",基本情報入力①プログラム原稿!L38)</f>
        <v/>
      </c>
      <c r="AM24" s="276" t="e">
        <v>#VALUE!</v>
      </c>
      <c r="AN24" s="276" t="str">
        <f>IF(基本情報入力①プログラム原稿!M38="","",基本情報入力①プログラム原稿!M38)</f>
        <v/>
      </c>
      <c r="AO24" s="276" t="e">
        <v>#VALUE!</v>
      </c>
      <c r="AP24" s="276" t="str">
        <f>IF(基本情報入力①プログラム原稿!N38="","",基本情報入力①プログラム原稿!N38)</f>
        <v/>
      </c>
      <c r="AQ24" s="276" t="e">
        <v>#VALUE!</v>
      </c>
      <c r="AR24" s="276" t="str">
        <f>IF(基本情報入力①プログラム原稿!O38="","",基本情報入力①プログラム原稿!O38)</f>
        <v/>
      </c>
      <c r="AS24" s="276" t="e">
        <v>#VALUE!</v>
      </c>
      <c r="AT24" s="276" t="str">
        <f>IF(基本情報入力①プログラム原稿!P38="","",基本情報入力①プログラム原稿!P38)</f>
        <v/>
      </c>
      <c r="AU24" s="276" t="e">
        <v>#VALUE!</v>
      </c>
      <c r="AV24" s="276" t="str">
        <f>IF(基本情報入力①プログラム原稿!Q38="","",基本情報入力①プログラム原稿!Q38)</f>
        <v/>
      </c>
      <c r="AW24" s="276" t="e">
        <v>#VALUE!</v>
      </c>
      <c r="AX24" s="276" t="str">
        <f>IF(基本情報入力①プログラム原稿!R38="","",基本情報入力①プログラム原稿!R38)</f>
        <v/>
      </c>
      <c r="AY24" s="276" t="e">
        <v>#VALUE!</v>
      </c>
      <c r="AZ24" s="276" t="str">
        <f>IF(基本情報入力①プログラム原稿!S38="","",基本情報入力①プログラム原稿!S38)</f>
        <v/>
      </c>
      <c r="BA24" s="276" t="e">
        <v>#VALUE!</v>
      </c>
      <c r="BB24" s="276" t="str">
        <f>IF(基本情報入力①プログラム原稿!T38="","",基本情報入力①プログラム原稿!T38)</f>
        <v/>
      </c>
      <c r="BC24" s="343" t="e">
        <v>#VALUE!</v>
      </c>
    </row>
    <row r="25" spans="1:96" ht="15.75" customHeight="1">
      <c r="A25" s="326"/>
      <c r="B25" s="327"/>
      <c r="C25" s="328"/>
      <c r="D25" s="307"/>
      <c r="E25" s="308"/>
      <c r="F25" s="308"/>
      <c r="G25" s="308"/>
      <c r="H25" s="308"/>
      <c r="I25" s="308"/>
      <c r="J25" s="308"/>
      <c r="K25" s="308"/>
      <c r="L25" s="308"/>
      <c r="M25" s="308"/>
      <c r="N25" s="308"/>
      <c r="O25" s="309"/>
      <c r="P25" s="334" t="e">
        <v>#VALUE!</v>
      </c>
      <c r="Q25" s="287" t="e">
        <v>#VALUE!</v>
      </c>
      <c r="R25" s="287" t="e">
        <v>#VALUE!</v>
      </c>
      <c r="S25" s="287" t="e">
        <v>#VALUE!</v>
      </c>
      <c r="T25" s="287" t="e">
        <v>#VALUE!</v>
      </c>
      <c r="U25" s="287" t="e">
        <v>#VALUE!</v>
      </c>
      <c r="V25" s="287" t="e">
        <v>#VALUE!</v>
      </c>
      <c r="W25" s="287" t="e">
        <v>#VALUE!</v>
      </c>
      <c r="X25" s="287" t="e">
        <v>#VALUE!</v>
      </c>
      <c r="Y25" s="287" t="e">
        <v>#VALUE!</v>
      </c>
      <c r="Z25" s="287" t="e">
        <v>#VALUE!</v>
      </c>
      <c r="AA25" s="287" t="e">
        <v>#VALUE!</v>
      </c>
      <c r="AB25" s="287" t="e">
        <v>#VALUE!</v>
      </c>
      <c r="AC25" s="287" t="e">
        <v>#VALUE!</v>
      </c>
      <c r="AD25" s="287" t="e">
        <v>#VALUE!</v>
      </c>
      <c r="AE25" s="287" t="e">
        <v>#VALUE!</v>
      </c>
      <c r="AF25" s="287" t="e">
        <v>#VALUE!</v>
      </c>
      <c r="AG25" s="287" t="e">
        <v>#VALUE!</v>
      </c>
      <c r="AH25" s="287" t="e">
        <v>#VALUE!</v>
      </c>
      <c r="AI25" s="287" t="e">
        <v>#VALUE!</v>
      </c>
      <c r="AJ25" s="287" t="e">
        <v>#VALUE!</v>
      </c>
      <c r="AK25" s="287" t="e">
        <v>#VALUE!</v>
      </c>
      <c r="AL25" s="287" t="e">
        <v>#VALUE!</v>
      </c>
      <c r="AM25" s="287" t="e">
        <v>#VALUE!</v>
      </c>
      <c r="AN25" s="287" t="e">
        <v>#VALUE!</v>
      </c>
      <c r="AO25" s="287" t="e">
        <v>#VALUE!</v>
      </c>
      <c r="AP25" s="287" t="e">
        <v>#VALUE!</v>
      </c>
      <c r="AQ25" s="287" t="e">
        <v>#VALUE!</v>
      </c>
      <c r="AR25" s="287" t="e">
        <v>#VALUE!</v>
      </c>
      <c r="AS25" s="287" t="e">
        <v>#VALUE!</v>
      </c>
      <c r="AT25" s="287" t="e">
        <v>#VALUE!</v>
      </c>
      <c r="AU25" s="287" t="e">
        <v>#VALUE!</v>
      </c>
      <c r="AV25" s="287" t="e">
        <v>#VALUE!</v>
      </c>
      <c r="AW25" s="287" t="e">
        <v>#VALUE!</v>
      </c>
      <c r="AX25" s="287" t="e">
        <v>#VALUE!</v>
      </c>
      <c r="AY25" s="287" t="e">
        <v>#VALUE!</v>
      </c>
      <c r="AZ25" s="287" t="e">
        <v>#VALUE!</v>
      </c>
      <c r="BA25" s="287" t="e">
        <v>#VALUE!</v>
      </c>
      <c r="BB25" s="287" t="e">
        <v>#VALUE!</v>
      </c>
      <c r="BC25" s="361" t="e">
        <v>#VALUE!</v>
      </c>
    </row>
    <row r="26" spans="1:96" ht="17.25" customHeight="1">
      <c r="A26" s="326"/>
      <c r="B26" s="327"/>
      <c r="C26" s="328"/>
      <c r="D26" s="310" t="s">
        <v>72</v>
      </c>
      <c r="E26" s="311"/>
      <c r="F26" s="311"/>
      <c r="G26" s="311"/>
      <c r="H26" s="311"/>
      <c r="I26" s="311"/>
      <c r="J26" s="311"/>
      <c r="K26" s="311"/>
      <c r="L26" s="311"/>
      <c r="M26" s="311"/>
      <c r="N26" s="311"/>
      <c r="O26" s="312"/>
      <c r="P26" s="335" t="str">
        <f>IF(基本情報入力①プログラム原稿!A39="","",基本情報入力①プログラム原稿!A39)</f>
        <v/>
      </c>
      <c r="Q26" s="316"/>
      <c r="R26" s="316" t="str">
        <f>IF(基本情報入力①プログラム原稿!B39="","",基本情報入力①プログラム原稿!B39)</f>
        <v/>
      </c>
      <c r="S26" s="316"/>
      <c r="T26" s="316" t="str">
        <f>IF(基本情報入力①プログラム原稿!C39="","",基本情報入力①プログラム原稿!C39)</f>
        <v/>
      </c>
      <c r="U26" s="316"/>
      <c r="V26" s="316" t="str">
        <f>IF(基本情報入力①プログラム原稿!D39="","",基本情報入力①プログラム原稿!D39)</f>
        <v/>
      </c>
      <c r="W26" s="316"/>
      <c r="X26" s="316" t="str">
        <f>IF(基本情報入力①プログラム原稿!E39="","",基本情報入力①プログラム原稿!E39)</f>
        <v/>
      </c>
      <c r="Y26" s="316"/>
      <c r="Z26" s="316" t="str">
        <f>IF(基本情報入力①プログラム原稿!F39="","",基本情報入力①プログラム原稿!F39)</f>
        <v/>
      </c>
      <c r="AA26" s="316"/>
      <c r="AB26" s="316" t="str">
        <f>IF(基本情報入力①プログラム原稿!G39="","",基本情報入力①プログラム原稿!G39)</f>
        <v/>
      </c>
      <c r="AC26" s="316"/>
      <c r="AD26" s="316" t="str">
        <f>IF(基本情報入力①プログラム原稿!H39="","",基本情報入力①プログラム原稿!H39)</f>
        <v/>
      </c>
      <c r="AE26" s="316"/>
      <c r="AF26" s="316" t="str">
        <f>IF(基本情報入力①プログラム原稿!I39="","",基本情報入力①プログラム原稿!I39)</f>
        <v/>
      </c>
      <c r="AG26" s="316"/>
      <c r="AH26" s="316" t="str">
        <f>IF(基本情報入力①プログラム原稿!J39="","",基本情報入力①プログラム原稿!J39)</f>
        <v/>
      </c>
      <c r="AI26" s="316"/>
      <c r="AJ26" s="316" t="str">
        <f>IF(基本情報入力①プログラム原稿!K39="","",基本情報入力①プログラム原稿!K39)</f>
        <v/>
      </c>
      <c r="AK26" s="316"/>
      <c r="AL26" s="316" t="str">
        <f>IF(基本情報入力①プログラム原稿!L39="","",基本情報入力①プログラム原稿!L39)</f>
        <v/>
      </c>
      <c r="AM26" s="316"/>
      <c r="AN26" s="316" t="str">
        <f>IF(基本情報入力①プログラム原稿!M39="","",基本情報入力①プログラム原稿!M39)</f>
        <v/>
      </c>
      <c r="AO26" s="316"/>
      <c r="AP26" s="316" t="str">
        <f>IF(基本情報入力①プログラム原稿!N39="","",基本情報入力①プログラム原稿!N39)</f>
        <v/>
      </c>
      <c r="AQ26" s="316"/>
      <c r="AR26" s="316" t="str">
        <f>IF(基本情報入力①プログラム原稿!O39="","",基本情報入力①プログラム原稿!O39)</f>
        <v/>
      </c>
      <c r="AS26" s="316"/>
      <c r="AT26" s="316" t="str">
        <f>IF(基本情報入力①プログラム原稿!P39="","",基本情報入力①プログラム原稿!P39)</f>
        <v/>
      </c>
      <c r="AU26" s="316"/>
      <c r="AV26" s="316" t="str">
        <f>IF(基本情報入力①プログラム原稿!Q39="","",基本情報入力①プログラム原稿!Q39)</f>
        <v/>
      </c>
      <c r="AW26" s="316"/>
      <c r="AX26" s="316" t="str">
        <f>IF(基本情報入力①プログラム原稿!R39="","",基本情報入力①プログラム原稿!R39)</f>
        <v/>
      </c>
      <c r="AY26" s="316"/>
      <c r="AZ26" s="316" t="str">
        <f>IF(基本情報入力①プログラム原稿!S39="","",基本情報入力①プログラム原稿!S39)</f>
        <v/>
      </c>
      <c r="BA26" s="316"/>
      <c r="BB26" s="316" t="str">
        <f>IF(基本情報入力①プログラム原稿!T39="","",基本情報入力①プログラム原稿!T39)</f>
        <v/>
      </c>
      <c r="BC26" s="342"/>
    </row>
    <row r="27" spans="1:96" ht="15.75" customHeight="1">
      <c r="A27" s="326"/>
      <c r="B27" s="327"/>
      <c r="C27" s="328"/>
      <c r="D27" s="295" t="s">
        <v>110</v>
      </c>
      <c r="E27" s="296"/>
      <c r="F27" s="296"/>
      <c r="G27" s="296"/>
      <c r="H27" s="296"/>
      <c r="I27" s="296"/>
      <c r="J27" s="296"/>
      <c r="K27" s="296"/>
      <c r="L27" s="296"/>
      <c r="M27" s="296"/>
      <c r="N27" s="296"/>
      <c r="O27" s="297"/>
      <c r="P27" s="317" t="str">
        <f>IF(基本情報入力①プログラム原稿!A40="","",基本情報入力①プログラム原稿!A40)</f>
        <v/>
      </c>
      <c r="Q27" s="276" t="e">
        <v>#VALUE!</v>
      </c>
      <c r="R27" s="276" t="str">
        <f>IF(基本情報入力①プログラム原稿!B40="","",基本情報入力①プログラム原稿!B40)</f>
        <v/>
      </c>
      <c r="S27" s="276" t="e">
        <v>#VALUE!</v>
      </c>
      <c r="T27" s="276" t="str">
        <f>IF(基本情報入力①プログラム原稿!C40="","",基本情報入力①プログラム原稿!C40)</f>
        <v/>
      </c>
      <c r="U27" s="276" t="e">
        <v>#VALUE!</v>
      </c>
      <c r="V27" s="276" t="str">
        <f>IF(基本情報入力①プログラム原稿!D40="","",基本情報入力①プログラム原稿!D40)</f>
        <v/>
      </c>
      <c r="W27" s="276" t="e">
        <v>#VALUE!</v>
      </c>
      <c r="X27" s="276" t="str">
        <f>IF(基本情報入力①プログラム原稿!E40="","",基本情報入力①プログラム原稿!E40)</f>
        <v/>
      </c>
      <c r="Y27" s="276" t="e">
        <v>#VALUE!</v>
      </c>
      <c r="Z27" s="276" t="str">
        <f>IF(基本情報入力①プログラム原稿!F40="","",基本情報入力①プログラム原稿!F40)</f>
        <v/>
      </c>
      <c r="AA27" s="276" t="e">
        <v>#VALUE!</v>
      </c>
      <c r="AB27" s="276" t="str">
        <f>IF(基本情報入力①プログラム原稿!G40="","",基本情報入力①プログラム原稿!G40)</f>
        <v/>
      </c>
      <c r="AC27" s="276" t="e">
        <v>#VALUE!</v>
      </c>
      <c r="AD27" s="276" t="str">
        <f>IF(基本情報入力①プログラム原稿!H40="","",基本情報入力①プログラム原稿!H40)</f>
        <v/>
      </c>
      <c r="AE27" s="276" t="e">
        <v>#VALUE!</v>
      </c>
      <c r="AF27" s="276" t="str">
        <f>IF(基本情報入力①プログラム原稿!I40="","",基本情報入力①プログラム原稿!I40)</f>
        <v/>
      </c>
      <c r="AG27" s="276" t="e">
        <v>#VALUE!</v>
      </c>
      <c r="AH27" s="276" t="str">
        <f>IF(基本情報入力①プログラム原稿!J40="","",基本情報入力①プログラム原稿!J40)</f>
        <v/>
      </c>
      <c r="AI27" s="276" t="e">
        <v>#VALUE!</v>
      </c>
      <c r="AJ27" s="276" t="str">
        <f>IF(基本情報入力①プログラム原稿!K40="","",基本情報入力①プログラム原稿!K40)</f>
        <v/>
      </c>
      <c r="AK27" s="276" t="e">
        <v>#VALUE!</v>
      </c>
      <c r="AL27" s="276" t="str">
        <f>IF(基本情報入力①プログラム原稿!L40="","",基本情報入力①プログラム原稿!L40)</f>
        <v/>
      </c>
      <c r="AM27" s="276" t="e">
        <v>#VALUE!</v>
      </c>
      <c r="AN27" s="276" t="str">
        <f>IF(基本情報入力①プログラム原稿!M40="","",基本情報入力①プログラム原稿!M40)</f>
        <v/>
      </c>
      <c r="AO27" s="276" t="e">
        <v>#VALUE!</v>
      </c>
      <c r="AP27" s="276" t="str">
        <f>IF(基本情報入力①プログラム原稿!N40="","",基本情報入力①プログラム原稿!N40)</f>
        <v/>
      </c>
      <c r="AQ27" s="276" t="e">
        <v>#VALUE!</v>
      </c>
      <c r="AR27" s="276" t="str">
        <f>IF(基本情報入力①プログラム原稿!O40="","",基本情報入力①プログラム原稿!O40)</f>
        <v/>
      </c>
      <c r="AS27" s="276" t="e">
        <v>#VALUE!</v>
      </c>
      <c r="AT27" s="276" t="str">
        <f>IF(基本情報入力①プログラム原稿!P40="","",基本情報入力①プログラム原稿!P40)</f>
        <v/>
      </c>
      <c r="AU27" s="276" t="e">
        <v>#VALUE!</v>
      </c>
      <c r="AV27" s="276" t="str">
        <f>IF(基本情報入力①プログラム原稿!Q40="","",基本情報入力①プログラム原稿!Q40)</f>
        <v/>
      </c>
      <c r="AW27" s="276" t="e">
        <v>#VALUE!</v>
      </c>
      <c r="AX27" s="276" t="str">
        <f>IF(基本情報入力①プログラム原稿!R40="","",基本情報入力①プログラム原稿!R40)</f>
        <v/>
      </c>
      <c r="AY27" s="276" t="e">
        <v>#VALUE!</v>
      </c>
      <c r="AZ27" s="276" t="str">
        <f>IF(基本情報入力①プログラム原稿!S40="","",基本情報入力①プログラム原稿!S40)</f>
        <v/>
      </c>
      <c r="BA27" s="276" t="e">
        <v>#VALUE!</v>
      </c>
      <c r="BB27" s="276" t="str">
        <f>IF(基本情報入力①プログラム原稿!T40="","",基本情報入力①プログラム原稿!T40)</f>
        <v/>
      </c>
      <c r="BC27" s="343" t="e">
        <v>#VALUE!</v>
      </c>
    </row>
    <row r="28" spans="1:96" ht="15.75" customHeight="1" thickBot="1">
      <c r="A28" s="329"/>
      <c r="B28" s="330"/>
      <c r="C28" s="331"/>
      <c r="D28" s="301"/>
      <c r="E28" s="302"/>
      <c r="F28" s="302"/>
      <c r="G28" s="302"/>
      <c r="H28" s="302"/>
      <c r="I28" s="302"/>
      <c r="J28" s="302"/>
      <c r="K28" s="302"/>
      <c r="L28" s="302"/>
      <c r="M28" s="302"/>
      <c r="N28" s="302"/>
      <c r="O28" s="303"/>
      <c r="P28" s="318" t="e">
        <v>#VALUE!</v>
      </c>
      <c r="Q28" s="288" t="e">
        <v>#VALUE!</v>
      </c>
      <c r="R28" s="288" t="e">
        <v>#VALUE!</v>
      </c>
      <c r="S28" s="288" t="e">
        <v>#VALUE!</v>
      </c>
      <c r="T28" s="288" t="e">
        <v>#VALUE!</v>
      </c>
      <c r="U28" s="288" t="e">
        <v>#VALUE!</v>
      </c>
      <c r="V28" s="288" t="e">
        <v>#VALUE!</v>
      </c>
      <c r="W28" s="288" t="e">
        <v>#VALUE!</v>
      </c>
      <c r="X28" s="288" t="e">
        <v>#VALUE!</v>
      </c>
      <c r="Y28" s="288" t="e">
        <v>#VALUE!</v>
      </c>
      <c r="Z28" s="288" t="e">
        <v>#VALUE!</v>
      </c>
      <c r="AA28" s="288" t="e">
        <v>#VALUE!</v>
      </c>
      <c r="AB28" s="288" t="e">
        <v>#VALUE!</v>
      </c>
      <c r="AC28" s="288" t="e">
        <v>#VALUE!</v>
      </c>
      <c r="AD28" s="288" t="e">
        <v>#VALUE!</v>
      </c>
      <c r="AE28" s="288" t="e">
        <v>#VALUE!</v>
      </c>
      <c r="AF28" s="288" t="e">
        <v>#VALUE!</v>
      </c>
      <c r="AG28" s="288" t="e">
        <v>#VALUE!</v>
      </c>
      <c r="AH28" s="288" t="e">
        <v>#VALUE!</v>
      </c>
      <c r="AI28" s="288" t="e">
        <v>#VALUE!</v>
      </c>
      <c r="AJ28" s="288" t="e">
        <v>#VALUE!</v>
      </c>
      <c r="AK28" s="288" t="e">
        <v>#VALUE!</v>
      </c>
      <c r="AL28" s="288" t="e">
        <v>#VALUE!</v>
      </c>
      <c r="AM28" s="288" t="e">
        <v>#VALUE!</v>
      </c>
      <c r="AN28" s="288" t="e">
        <v>#VALUE!</v>
      </c>
      <c r="AO28" s="288" t="e">
        <v>#VALUE!</v>
      </c>
      <c r="AP28" s="288" t="e">
        <v>#VALUE!</v>
      </c>
      <c r="AQ28" s="288" t="e">
        <v>#VALUE!</v>
      </c>
      <c r="AR28" s="288" t="e">
        <v>#VALUE!</v>
      </c>
      <c r="AS28" s="288" t="e">
        <v>#VALUE!</v>
      </c>
      <c r="AT28" s="288" t="e">
        <v>#VALUE!</v>
      </c>
      <c r="AU28" s="288" t="e">
        <v>#VALUE!</v>
      </c>
      <c r="AV28" s="288" t="e">
        <v>#VALUE!</v>
      </c>
      <c r="AW28" s="288" t="e">
        <v>#VALUE!</v>
      </c>
      <c r="AX28" s="288" t="e">
        <v>#VALUE!</v>
      </c>
      <c r="AY28" s="288" t="e">
        <v>#VALUE!</v>
      </c>
      <c r="AZ28" s="288" t="e">
        <v>#VALUE!</v>
      </c>
      <c r="BA28" s="288" t="e">
        <v>#VALUE!</v>
      </c>
      <c r="BB28" s="288" t="e">
        <v>#VALUE!</v>
      </c>
      <c r="BC28" s="344" t="e">
        <v>#VALUE!</v>
      </c>
    </row>
    <row r="29" spans="1:96" ht="16.5" customHeight="1" thickBot="1">
      <c r="A29" s="76" t="s">
        <v>69</v>
      </c>
      <c r="B29" s="77"/>
      <c r="C29" s="77"/>
      <c r="D29" s="77"/>
      <c r="E29" s="77"/>
      <c r="F29" s="77"/>
      <c r="G29" s="77"/>
      <c r="H29" s="77"/>
      <c r="I29" s="77"/>
      <c r="J29" s="78" t="s">
        <v>63</v>
      </c>
      <c r="K29" s="77"/>
      <c r="L29" s="77"/>
      <c r="M29" s="77"/>
      <c r="N29" s="77"/>
      <c r="O29" s="77"/>
      <c r="P29" s="77"/>
      <c r="Q29" s="77"/>
      <c r="R29" s="77"/>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8"/>
    </row>
    <row r="30" spans="1:96" ht="24.75" customHeight="1">
      <c r="A30" s="347">
        <v>1</v>
      </c>
      <c r="B30" s="315"/>
      <c r="C30" s="358" t="str">
        <f>IF(OR(基本情報入力①プログラム原稿!B46="",基本情報入力①プログラム原稿!E46=""),"",基本情報入力①プログラム原稿!B46&amp;"　"&amp;基本情報入力①プログラム原稿!E46)</f>
        <v/>
      </c>
      <c r="D30" s="359"/>
      <c r="E30" s="359"/>
      <c r="F30" s="359"/>
      <c r="G30" s="359"/>
      <c r="H30" s="359"/>
      <c r="I30" s="359"/>
      <c r="J30" s="359"/>
      <c r="K30" s="360"/>
      <c r="L30" s="281">
        <v>2</v>
      </c>
      <c r="M30" s="282"/>
      <c r="N30" s="323" t="str">
        <f>IF(OR(基本情報入力①プログラム原稿!I46="",基本情報入力①プログラム原稿!L46=""),"",基本情報入力①プログラム原稿!I46&amp;"　"&amp;基本情報入力①プログラム原稿!L46)</f>
        <v/>
      </c>
      <c r="O30" s="323"/>
      <c r="P30" s="323"/>
      <c r="Q30" s="323"/>
      <c r="R30" s="323"/>
      <c r="S30" s="323"/>
      <c r="T30" s="323"/>
      <c r="U30" s="323"/>
      <c r="V30" s="323"/>
      <c r="W30" s="281">
        <v>3</v>
      </c>
      <c r="X30" s="315"/>
      <c r="Y30" s="323" t="str">
        <f>IF(OR(基本情報入力①プログラム原稿!P46="",基本情報入力①プログラム原稿!S46=""),"",基本情報入力①プログラム原稿!P46&amp;"　"&amp;基本情報入力①プログラム原稿!S46)</f>
        <v/>
      </c>
      <c r="Z30" s="323"/>
      <c r="AA30" s="323"/>
      <c r="AB30" s="323"/>
      <c r="AC30" s="323"/>
      <c r="AD30" s="323"/>
      <c r="AE30" s="323"/>
      <c r="AF30" s="323"/>
      <c r="AG30" s="323"/>
      <c r="AH30" s="281">
        <v>4</v>
      </c>
      <c r="AI30" s="315"/>
      <c r="AJ30" s="323" t="str">
        <f>IF(OR(基本情報入力①プログラム原稿!W46="",基本情報入力①プログラム原稿!Z46=""),"",基本情報入力①プログラム原稿!W46&amp;"　"&amp;基本情報入力①プログラム原稿!Z46)</f>
        <v/>
      </c>
      <c r="AK30" s="323"/>
      <c r="AL30" s="323"/>
      <c r="AM30" s="323"/>
      <c r="AN30" s="323"/>
      <c r="AO30" s="323"/>
      <c r="AP30" s="323"/>
      <c r="AQ30" s="323"/>
      <c r="AR30" s="323"/>
      <c r="AS30" s="281">
        <v>5</v>
      </c>
      <c r="AT30" s="315"/>
      <c r="AU30" s="323" t="str">
        <f>IF(OR(基本情報入力①プログラム原稿!AD46="",基本情報入力①プログラム原稿!AG46=""),"",基本情報入力①プログラム原稿!AD46&amp;"　"&amp;基本情報入力①プログラム原稿!AG46)</f>
        <v/>
      </c>
      <c r="AV30" s="323"/>
      <c r="AW30" s="323"/>
      <c r="AX30" s="323"/>
      <c r="AY30" s="323"/>
      <c r="AZ30" s="323"/>
      <c r="BA30" s="323"/>
      <c r="BB30" s="323"/>
      <c r="BC30" s="345"/>
    </row>
    <row r="31" spans="1:96" ht="24.75" customHeight="1">
      <c r="A31" s="324">
        <v>6</v>
      </c>
      <c r="B31" s="338"/>
      <c r="C31" s="339" t="str">
        <f>IF(OR(基本情報入力①プログラム原稿!B47="",基本情報入力①プログラム原稿!E47=""),"",基本情報入力①プログラム原稿!B47&amp;"　"&amp;基本情報入力①プログラム原稿!E47)</f>
        <v/>
      </c>
      <c r="D31" s="340"/>
      <c r="E31" s="340"/>
      <c r="F31" s="340"/>
      <c r="G31" s="340"/>
      <c r="H31" s="340"/>
      <c r="I31" s="340"/>
      <c r="J31" s="340"/>
      <c r="K31" s="341"/>
      <c r="L31" s="283">
        <v>7</v>
      </c>
      <c r="M31" s="284"/>
      <c r="N31" s="321" t="str">
        <f>IF(OR(基本情報入力①プログラム原稿!I47="",基本情報入力①プログラム原稿!L47=""),"",基本情報入力①プログラム原稿!I47&amp;"　"&amp;基本情報入力①プログラム原稿!L47)</f>
        <v/>
      </c>
      <c r="O31" s="321"/>
      <c r="P31" s="321"/>
      <c r="Q31" s="321"/>
      <c r="R31" s="321"/>
      <c r="S31" s="321"/>
      <c r="T31" s="321"/>
      <c r="U31" s="321"/>
      <c r="V31" s="321"/>
      <c r="W31" s="283">
        <v>8</v>
      </c>
      <c r="X31" s="322"/>
      <c r="Y31" s="321" t="str">
        <f>IF(OR(基本情報入力①プログラム原稿!P47="",基本情報入力①プログラム原稿!S47=""),"",基本情報入力①プログラム原稿!P47&amp;"　"&amp;基本情報入力①プログラム原稿!S47)</f>
        <v/>
      </c>
      <c r="Z31" s="321"/>
      <c r="AA31" s="321"/>
      <c r="AB31" s="321"/>
      <c r="AC31" s="321"/>
      <c r="AD31" s="321"/>
      <c r="AE31" s="321"/>
      <c r="AF31" s="321"/>
      <c r="AG31" s="321"/>
      <c r="AH31" s="283">
        <v>9</v>
      </c>
      <c r="AI31" s="322"/>
      <c r="AJ31" s="321" t="str">
        <f>IF(OR(基本情報入力①プログラム原稿!W47="",基本情報入力①プログラム原稿!Z47=""),"",基本情報入力①プログラム原稿!W47&amp;"　"&amp;基本情報入力①プログラム原稿!Z47)</f>
        <v/>
      </c>
      <c r="AK31" s="321"/>
      <c r="AL31" s="321"/>
      <c r="AM31" s="321"/>
      <c r="AN31" s="321"/>
      <c r="AO31" s="321"/>
      <c r="AP31" s="321"/>
      <c r="AQ31" s="321"/>
      <c r="AR31" s="321"/>
      <c r="AS31" s="283">
        <v>10</v>
      </c>
      <c r="AT31" s="322"/>
      <c r="AU31" s="321" t="str">
        <f>IF(OR(基本情報入力①プログラム原稿!AD47="",基本情報入力①プログラム原稿!AG47=""),"",基本情報入力①プログラム原稿!AD47&amp;"　"&amp;基本情報入力①プログラム原稿!AG47)</f>
        <v/>
      </c>
      <c r="AV31" s="321"/>
      <c r="AW31" s="321"/>
      <c r="AX31" s="321"/>
      <c r="AY31" s="321"/>
      <c r="AZ31" s="321"/>
      <c r="BA31" s="321"/>
      <c r="BB31" s="321"/>
      <c r="BC31" s="257"/>
      <c r="BD31" s="7"/>
    </row>
    <row r="32" spans="1:96" ht="24.75" customHeight="1">
      <c r="A32" s="324">
        <v>11</v>
      </c>
      <c r="B32" s="338"/>
      <c r="C32" s="339" t="str">
        <f>IF(OR(基本情報入力①プログラム原稿!B48="",基本情報入力①プログラム原稿!E48=""),"",基本情報入力①プログラム原稿!B48&amp;"　"&amp;基本情報入力①プログラム原稿!E48)</f>
        <v/>
      </c>
      <c r="D32" s="340"/>
      <c r="E32" s="340"/>
      <c r="F32" s="340"/>
      <c r="G32" s="340"/>
      <c r="H32" s="340"/>
      <c r="I32" s="340"/>
      <c r="J32" s="340"/>
      <c r="K32" s="341"/>
      <c r="L32" s="283">
        <v>12</v>
      </c>
      <c r="M32" s="284"/>
      <c r="N32" s="321" t="str">
        <f>IF(OR(基本情報入力①プログラム原稿!I48="",基本情報入力①プログラム原稿!L48=""),"",基本情報入力①プログラム原稿!I48&amp;"　"&amp;基本情報入力①プログラム原稿!L48)</f>
        <v/>
      </c>
      <c r="O32" s="321"/>
      <c r="P32" s="321"/>
      <c r="Q32" s="321"/>
      <c r="R32" s="321"/>
      <c r="S32" s="321"/>
      <c r="T32" s="321"/>
      <c r="U32" s="321"/>
      <c r="V32" s="321"/>
      <c r="W32" s="283">
        <v>13</v>
      </c>
      <c r="X32" s="322"/>
      <c r="Y32" s="321" t="str">
        <f>IF(OR(基本情報入力①プログラム原稿!P48="",基本情報入力①プログラム原稿!S48=""),"",基本情報入力①プログラム原稿!P48&amp;"　"&amp;基本情報入力①プログラム原稿!S48)</f>
        <v/>
      </c>
      <c r="Z32" s="321"/>
      <c r="AA32" s="321"/>
      <c r="AB32" s="321"/>
      <c r="AC32" s="321"/>
      <c r="AD32" s="321"/>
      <c r="AE32" s="321"/>
      <c r="AF32" s="321"/>
      <c r="AG32" s="321"/>
      <c r="AH32" s="283">
        <v>14</v>
      </c>
      <c r="AI32" s="322"/>
      <c r="AJ32" s="321" t="str">
        <f>IF(OR(基本情報入力①プログラム原稿!W48="",基本情報入力①プログラム原稿!Z48=""),"",基本情報入力①プログラム原稿!W48&amp;"　"&amp;基本情報入力①プログラム原稿!Z48)</f>
        <v/>
      </c>
      <c r="AK32" s="321"/>
      <c r="AL32" s="321"/>
      <c r="AM32" s="321"/>
      <c r="AN32" s="321"/>
      <c r="AO32" s="321"/>
      <c r="AP32" s="321"/>
      <c r="AQ32" s="321"/>
      <c r="AR32" s="321"/>
      <c r="AS32" s="283">
        <v>15</v>
      </c>
      <c r="AT32" s="322"/>
      <c r="AU32" s="321" t="str">
        <f>IF(OR(基本情報入力①プログラム原稿!AD48="",基本情報入力①プログラム原稿!AG48=""),"",基本情報入力①プログラム原稿!AD48&amp;"　"&amp;基本情報入力①プログラム原稿!AG48)</f>
        <v/>
      </c>
      <c r="AV32" s="321"/>
      <c r="AW32" s="321"/>
      <c r="AX32" s="321"/>
      <c r="AY32" s="321"/>
      <c r="AZ32" s="321"/>
      <c r="BA32" s="321"/>
      <c r="BB32" s="321"/>
      <c r="BC32" s="257"/>
    </row>
    <row r="33" spans="1:56" ht="24.75" customHeight="1">
      <c r="A33" s="324">
        <v>16</v>
      </c>
      <c r="B33" s="338"/>
      <c r="C33" s="339" t="str">
        <f>IF(OR(基本情報入力①プログラム原稿!B49="",基本情報入力①プログラム原稿!E49=""),"",基本情報入力①プログラム原稿!B49&amp;"　"&amp;基本情報入力①プログラム原稿!E49)</f>
        <v/>
      </c>
      <c r="D33" s="340"/>
      <c r="E33" s="340"/>
      <c r="F33" s="340"/>
      <c r="G33" s="340"/>
      <c r="H33" s="340"/>
      <c r="I33" s="340"/>
      <c r="J33" s="340"/>
      <c r="K33" s="341"/>
      <c r="L33" s="283">
        <v>17</v>
      </c>
      <c r="M33" s="284"/>
      <c r="N33" s="321" t="str">
        <f>IF(OR(基本情報入力①プログラム原稿!I49="",基本情報入力①プログラム原稿!L49=""),"",基本情報入力①プログラム原稿!I49&amp;"　"&amp;基本情報入力①プログラム原稿!L49)</f>
        <v/>
      </c>
      <c r="O33" s="321"/>
      <c r="P33" s="321"/>
      <c r="Q33" s="321"/>
      <c r="R33" s="321"/>
      <c r="S33" s="321"/>
      <c r="T33" s="321"/>
      <c r="U33" s="321"/>
      <c r="V33" s="321"/>
      <c r="W33" s="283">
        <v>18</v>
      </c>
      <c r="X33" s="322"/>
      <c r="Y33" s="321" t="str">
        <f>IF(OR(基本情報入力①プログラム原稿!P49="",基本情報入力①プログラム原稿!S49=""),"",基本情報入力①プログラム原稿!P49&amp;"　"&amp;基本情報入力①プログラム原稿!S49)</f>
        <v/>
      </c>
      <c r="Z33" s="321"/>
      <c r="AA33" s="321"/>
      <c r="AB33" s="321"/>
      <c r="AC33" s="321"/>
      <c r="AD33" s="321"/>
      <c r="AE33" s="321"/>
      <c r="AF33" s="321"/>
      <c r="AG33" s="321"/>
      <c r="AH33" s="283">
        <v>19</v>
      </c>
      <c r="AI33" s="322"/>
      <c r="AJ33" s="321" t="str">
        <f>IF(OR(基本情報入力①プログラム原稿!W49="",基本情報入力①プログラム原稿!Z49=""),"",基本情報入力①プログラム原稿!W49&amp;"　"&amp;基本情報入力①プログラム原稿!Z49)</f>
        <v/>
      </c>
      <c r="AK33" s="321"/>
      <c r="AL33" s="321"/>
      <c r="AM33" s="321"/>
      <c r="AN33" s="321"/>
      <c r="AO33" s="321"/>
      <c r="AP33" s="321"/>
      <c r="AQ33" s="321"/>
      <c r="AR33" s="321"/>
      <c r="AS33" s="283">
        <v>20</v>
      </c>
      <c r="AT33" s="322"/>
      <c r="AU33" s="321" t="str">
        <f>IF(OR(基本情報入力①プログラム原稿!AD49="",基本情報入力①プログラム原稿!AG49=""),"",基本情報入力①プログラム原稿!AD49&amp;"　"&amp;基本情報入力①プログラム原稿!AG49)</f>
        <v/>
      </c>
      <c r="AV33" s="321"/>
      <c r="AW33" s="321"/>
      <c r="AX33" s="321"/>
      <c r="AY33" s="321"/>
      <c r="AZ33" s="321"/>
      <c r="BA33" s="321"/>
      <c r="BB33" s="321"/>
      <c r="BC33" s="257"/>
    </row>
    <row r="34" spans="1:56" ht="24.75" customHeight="1">
      <c r="A34" s="324">
        <v>21</v>
      </c>
      <c r="B34" s="338"/>
      <c r="C34" s="339" t="str">
        <f>IF(OR(基本情報入力①プログラム原稿!B50="",基本情報入力①プログラム原稿!E50=""),"",基本情報入力①プログラム原稿!B50&amp;"　"&amp;基本情報入力①プログラム原稿!E50)</f>
        <v/>
      </c>
      <c r="D34" s="340"/>
      <c r="E34" s="340"/>
      <c r="F34" s="340"/>
      <c r="G34" s="340"/>
      <c r="H34" s="340"/>
      <c r="I34" s="340"/>
      <c r="J34" s="340"/>
      <c r="K34" s="341"/>
      <c r="L34" s="283">
        <v>22</v>
      </c>
      <c r="M34" s="284"/>
      <c r="N34" s="321" t="str">
        <f>IF(OR(基本情報入力①プログラム原稿!I50="",基本情報入力①プログラム原稿!L50=""),"",基本情報入力①プログラム原稿!I50&amp;"　"&amp;基本情報入力①プログラム原稿!L50)</f>
        <v/>
      </c>
      <c r="O34" s="321"/>
      <c r="P34" s="321"/>
      <c r="Q34" s="321"/>
      <c r="R34" s="321"/>
      <c r="S34" s="321"/>
      <c r="T34" s="321"/>
      <c r="U34" s="321"/>
      <c r="V34" s="321"/>
      <c r="W34" s="283">
        <v>23</v>
      </c>
      <c r="X34" s="322"/>
      <c r="Y34" s="321" t="str">
        <f>IF(OR(基本情報入力①プログラム原稿!P50="",基本情報入力①プログラム原稿!S50=""),"",基本情報入力①プログラム原稿!P50&amp;"　"&amp;基本情報入力①プログラム原稿!S50)</f>
        <v/>
      </c>
      <c r="Z34" s="321"/>
      <c r="AA34" s="321"/>
      <c r="AB34" s="321"/>
      <c r="AC34" s="321"/>
      <c r="AD34" s="321"/>
      <c r="AE34" s="321"/>
      <c r="AF34" s="321"/>
      <c r="AG34" s="321"/>
      <c r="AH34" s="283">
        <v>24</v>
      </c>
      <c r="AI34" s="322"/>
      <c r="AJ34" s="321" t="str">
        <f>IF(OR(基本情報入力①プログラム原稿!W50="",基本情報入力①プログラム原稿!Z50=""),"",基本情報入力①プログラム原稿!W50&amp;"　"&amp;基本情報入力①プログラム原稿!Z50)</f>
        <v/>
      </c>
      <c r="AK34" s="321"/>
      <c r="AL34" s="321"/>
      <c r="AM34" s="321"/>
      <c r="AN34" s="321"/>
      <c r="AO34" s="321"/>
      <c r="AP34" s="321"/>
      <c r="AQ34" s="321"/>
      <c r="AR34" s="321"/>
      <c r="AS34" s="283">
        <v>25</v>
      </c>
      <c r="AT34" s="322"/>
      <c r="AU34" s="321" t="str">
        <f>IF(OR(基本情報入力①プログラム原稿!AD50="",基本情報入力①プログラム原稿!AG50=""),"",基本情報入力①プログラム原稿!AD50&amp;"　"&amp;基本情報入力①プログラム原稿!AG50)</f>
        <v/>
      </c>
      <c r="AV34" s="321"/>
      <c r="AW34" s="321"/>
      <c r="AX34" s="321"/>
      <c r="AY34" s="321"/>
      <c r="AZ34" s="321"/>
      <c r="BA34" s="321"/>
      <c r="BB34" s="321"/>
      <c r="BC34" s="257"/>
    </row>
    <row r="35" spans="1:56" ht="24.75" customHeight="1">
      <c r="A35" s="267">
        <v>26</v>
      </c>
      <c r="B35" s="268"/>
      <c r="C35" s="269" t="str">
        <f>IF(OR(基本情報入力①プログラム原稿!B51="",基本情報入力①プログラム原稿!E51=""),"",基本情報入力①プログラム原稿!B51&amp;"　"&amp;基本情報入力①プログラム原稿!E51)</f>
        <v/>
      </c>
      <c r="D35" s="270"/>
      <c r="E35" s="270"/>
      <c r="F35" s="270"/>
      <c r="G35" s="270"/>
      <c r="H35" s="270"/>
      <c r="I35" s="270"/>
      <c r="J35" s="270"/>
      <c r="K35" s="271"/>
      <c r="L35" s="272">
        <v>27</v>
      </c>
      <c r="M35" s="273"/>
      <c r="N35" s="256" t="str">
        <f>IF(OR(基本情報入力①プログラム原稿!I51="",基本情報入力①プログラム原稿!L51=""),"",基本情報入力①プログラム原稿!I51&amp;"　"&amp;基本情報入力①プログラム原稿!L51)</f>
        <v/>
      </c>
      <c r="O35" s="256"/>
      <c r="P35" s="256"/>
      <c r="Q35" s="256"/>
      <c r="R35" s="256"/>
      <c r="S35" s="256"/>
      <c r="T35" s="256"/>
      <c r="U35" s="256"/>
      <c r="V35" s="256"/>
      <c r="W35" s="272">
        <v>28</v>
      </c>
      <c r="X35" s="268"/>
      <c r="Y35" s="256" t="str">
        <f>IF(OR(基本情報入力①プログラム原稿!P51="",基本情報入力①プログラム原稿!S51=""),"",基本情報入力①プログラム原稿!P51&amp;"　"&amp;基本情報入力①プログラム原稿!S51)</f>
        <v/>
      </c>
      <c r="Z35" s="256"/>
      <c r="AA35" s="256"/>
      <c r="AB35" s="256"/>
      <c r="AC35" s="256"/>
      <c r="AD35" s="256"/>
      <c r="AE35" s="256"/>
      <c r="AF35" s="256"/>
      <c r="AG35" s="256"/>
      <c r="AH35" s="272">
        <v>29</v>
      </c>
      <c r="AI35" s="268"/>
      <c r="AJ35" s="256" t="str">
        <f>IF(OR(基本情報入力①プログラム原稿!W51="",基本情報入力①プログラム原稿!Z51=""),"",基本情報入力①プログラム原稿!W51&amp;"　"&amp;基本情報入力①プログラム原稿!Z51)</f>
        <v/>
      </c>
      <c r="AK35" s="256"/>
      <c r="AL35" s="256"/>
      <c r="AM35" s="256"/>
      <c r="AN35" s="256"/>
      <c r="AO35" s="256"/>
      <c r="AP35" s="256"/>
      <c r="AQ35" s="256"/>
      <c r="AR35" s="256"/>
      <c r="AS35" s="272">
        <v>30</v>
      </c>
      <c r="AT35" s="268"/>
      <c r="AU35" s="256" t="str">
        <f>IF(OR(基本情報入力①プログラム原稿!AD51="",基本情報入力①プログラム原稿!AG51=""),"",基本情報入力①プログラム原稿!AD51&amp;"　"&amp;基本情報入力①プログラム原稿!AG51)</f>
        <v/>
      </c>
      <c r="AV35" s="256"/>
      <c r="AW35" s="256"/>
      <c r="AX35" s="256"/>
      <c r="AY35" s="256"/>
      <c r="AZ35" s="256"/>
      <c r="BA35" s="256"/>
      <c r="BB35" s="256"/>
      <c r="BC35" s="257"/>
    </row>
    <row r="36" spans="1:56" ht="24.75" customHeight="1">
      <c r="A36" s="267">
        <v>31</v>
      </c>
      <c r="B36" s="268"/>
      <c r="C36" s="269" t="str">
        <f>IF(OR(基本情報入力①プログラム原稿!B52="",基本情報入力①プログラム原稿!E52=""),"",基本情報入力①プログラム原稿!B52&amp;"　"&amp;基本情報入力①プログラム原稿!E52)</f>
        <v/>
      </c>
      <c r="D36" s="270"/>
      <c r="E36" s="270"/>
      <c r="F36" s="270"/>
      <c r="G36" s="270"/>
      <c r="H36" s="270"/>
      <c r="I36" s="270"/>
      <c r="J36" s="270"/>
      <c r="K36" s="271"/>
      <c r="L36" s="272">
        <v>32</v>
      </c>
      <c r="M36" s="273"/>
      <c r="N36" s="256" t="str">
        <f>IF(OR(基本情報入力①プログラム原稿!I52="",基本情報入力①プログラム原稿!L52=""),"",基本情報入力①プログラム原稿!I52&amp;"　"&amp;基本情報入力①プログラム原稿!L52)</f>
        <v/>
      </c>
      <c r="O36" s="256"/>
      <c r="P36" s="256"/>
      <c r="Q36" s="256"/>
      <c r="R36" s="256"/>
      <c r="S36" s="256"/>
      <c r="T36" s="256"/>
      <c r="U36" s="256"/>
      <c r="V36" s="256"/>
      <c r="W36" s="272">
        <v>33</v>
      </c>
      <c r="X36" s="274"/>
      <c r="Y36" s="256" t="str">
        <f>IF(OR(基本情報入力①プログラム原稿!P52="",基本情報入力①プログラム原稿!S52=""),"",基本情報入力①プログラム原稿!P52&amp;"　"&amp;基本情報入力①プログラム原稿!S52)</f>
        <v/>
      </c>
      <c r="Z36" s="256"/>
      <c r="AA36" s="256"/>
      <c r="AB36" s="256"/>
      <c r="AC36" s="256"/>
      <c r="AD36" s="256"/>
      <c r="AE36" s="256"/>
      <c r="AF36" s="256"/>
      <c r="AG36" s="256"/>
      <c r="AH36" s="272">
        <v>34</v>
      </c>
      <c r="AI36" s="274"/>
      <c r="AJ36" s="256" t="str">
        <f>IF(OR(基本情報入力①プログラム原稿!W52="",基本情報入力①プログラム原稿!Z52=""),"",基本情報入力①プログラム原稿!W52&amp;"　"&amp;基本情報入力①プログラム原稿!Z52)</f>
        <v/>
      </c>
      <c r="AK36" s="256"/>
      <c r="AL36" s="256"/>
      <c r="AM36" s="256"/>
      <c r="AN36" s="256"/>
      <c r="AO36" s="256"/>
      <c r="AP36" s="256"/>
      <c r="AQ36" s="256"/>
      <c r="AR36" s="256"/>
      <c r="AS36" s="272">
        <v>35</v>
      </c>
      <c r="AT36" s="274"/>
      <c r="AU36" s="256" t="str">
        <f>IF(OR(基本情報入力①プログラム原稿!AD52="",基本情報入力①プログラム原稿!AG52=""),"",基本情報入力①プログラム原稿!AD52&amp;"　"&amp;基本情報入力①プログラム原稿!AG52)</f>
        <v/>
      </c>
      <c r="AV36" s="256"/>
      <c r="AW36" s="256"/>
      <c r="AX36" s="256"/>
      <c r="AY36" s="256"/>
      <c r="AZ36" s="256"/>
      <c r="BA36" s="256"/>
      <c r="BB36" s="256"/>
      <c r="BC36" s="257"/>
    </row>
    <row r="37" spans="1:56" ht="24.75" customHeight="1" thickBot="1">
      <c r="A37" s="258">
        <v>36</v>
      </c>
      <c r="B37" s="259"/>
      <c r="C37" s="260" t="str">
        <f>IF(OR(基本情報入力①プログラム原稿!B53="",基本情報入力①プログラム原稿!E53=""),"",基本情報入力①プログラム原稿!B53&amp;"　"&amp;基本情報入力①プログラム原稿!E53)</f>
        <v/>
      </c>
      <c r="D37" s="261"/>
      <c r="E37" s="261"/>
      <c r="F37" s="261"/>
      <c r="G37" s="261"/>
      <c r="H37" s="261"/>
      <c r="I37" s="261"/>
      <c r="J37" s="261"/>
      <c r="K37" s="262"/>
      <c r="L37" s="263">
        <v>37</v>
      </c>
      <c r="M37" s="264"/>
      <c r="N37" s="265" t="str">
        <f>IF(OR(基本情報入力①プログラム原稿!I53="",基本情報入力①プログラム原稿!L53=""),"",基本情報入力①プログラム原稿!I53&amp;"　"&amp;基本情報入力①プログラム原稿!L53)</f>
        <v/>
      </c>
      <c r="O37" s="265"/>
      <c r="P37" s="265"/>
      <c r="Q37" s="265"/>
      <c r="R37" s="265"/>
      <c r="S37" s="265"/>
      <c r="T37" s="265"/>
      <c r="U37" s="265"/>
      <c r="V37" s="265"/>
      <c r="W37" s="263">
        <v>38</v>
      </c>
      <c r="X37" s="259"/>
      <c r="Y37" s="265" t="str">
        <f>IF(OR(基本情報入力①プログラム原稿!P53="",基本情報入力①プログラム原稿!S53=""),"",基本情報入力①プログラム原稿!P53&amp;"　"&amp;基本情報入力①プログラム原稿!S53)</f>
        <v/>
      </c>
      <c r="Z37" s="265"/>
      <c r="AA37" s="265"/>
      <c r="AB37" s="265"/>
      <c r="AC37" s="265"/>
      <c r="AD37" s="265"/>
      <c r="AE37" s="265"/>
      <c r="AF37" s="265"/>
      <c r="AG37" s="265"/>
      <c r="AH37" s="263">
        <v>39</v>
      </c>
      <c r="AI37" s="259"/>
      <c r="AJ37" s="265" t="str">
        <f>IF(OR(基本情報入力①プログラム原稿!W53="",基本情報入力①プログラム原稿!Z53=""),"",基本情報入力①プログラム原稿!W53&amp;"　"&amp;基本情報入力①プログラム原稿!Z53)</f>
        <v/>
      </c>
      <c r="AK37" s="265"/>
      <c r="AL37" s="265"/>
      <c r="AM37" s="265"/>
      <c r="AN37" s="265"/>
      <c r="AO37" s="265"/>
      <c r="AP37" s="265"/>
      <c r="AQ37" s="265"/>
      <c r="AR37" s="265"/>
      <c r="AS37" s="263">
        <v>40</v>
      </c>
      <c r="AT37" s="259"/>
      <c r="AU37" s="265" t="str">
        <f>IF(OR(基本情報入力①プログラム原稿!AD53="",基本情報入力①プログラム原稿!AG53=""),"",基本情報入力①プログラム原稿!AD53&amp;"　"&amp;基本情報入力①プログラム原稿!AG53)</f>
        <v/>
      </c>
      <c r="AV37" s="265"/>
      <c r="AW37" s="265"/>
      <c r="AX37" s="265"/>
      <c r="AY37" s="265"/>
      <c r="AZ37" s="265"/>
      <c r="BA37" s="265"/>
      <c r="BB37" s="265"/>
      <c r="BC37" s="266"/>
    </row>
    <row r="38" spans="1:56" ht="16.5" customHeight="1" thickBot="1">
      <c r="A38" s="82" t="s">
        <v>131</v>
      </c>
      <c r="B38" s="79"/>
      <c r="C38" s="80"/>
      <c r="D38" s="81"/>
      <c r="E38" s="81"/>
      <c r="F38" s="81"/>
      <c r="G38" s="81"/>
      <c r="H38" s="81"/>
      <c r="I38" s="81"/>
      <c r="J38" s="81"/>
      <c r="K38" s="81"/>
      <c r="L38" s="39"/>
      <c r="M38"/>
      <c r="N38" s="80"/>
      <c r="O38" s="80"/>
      <c r="P38" s="80"/>
      <c r="Q38" s="80"/>
      <c r="R38" s="80"/>
      <c r="S38" s="80"/>
      <c r="T38" s="80"/>
      <c r="U38" s="80"/>
      <c r="V38" s="80"/>
      <c r="W38" s="39"/>
      <c r="X38" s="79"/>
      <c r="Y38" s="80"/>
      <c r="Z38" s="80"/>
      <c r="AA38" s="80"/>
      <c r="AB38" s="80"/>
      <c r="AC38" s="80"/>
      <c r="AD38" s="80"/>
      <c r="AE38" s="80"/>
      <c r="AF38" s="80"/>
      <c r="AG38" s="80"/>
      <c r="AH38" s="39"/>
      <c r="AI38" s="79"/>
      <c r="AJ38" s="80"/>
      <c r="AK38" s="80"/>
      <c r="AL38" s="80"/>
      <c r="AM38" s="80"/>
      <c r="AN38" s="80"/>
      <c r="AO38" s="80"/>
      <c r="AP38" s="80"/>
      <c r="AQ38" s="80"/>
      <c r="AR38" s="80"/>
      <c r="AS38" s="39"/>
      <c r="AT38" s="79"/>
      <c r="AU38" s="80"/>
      <c r="AV38" s="80"/>
      <c r="AW38" s="80"/>
      <c r="AX38" s="80"/>
      <c r="AY38" s="80"/>
      <c r="AZ38" s="80"/>
      <c r="BA38" s="80"/>
      <c r="BB38" s="80"/>
      <c r="BC38" s="80"/>
    </row>
    <row r="39" spans="1:56" ht="78" customHeight="1" thickBot="1">
      <c r="A39" s="380" t="str">
        <f>IF(基本情報入力①プログラム原稿!A42="","",基本情報入力①プログラム原稿!A42)</f>
        <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2"/>
    </row>
    <row r="40" spans="1:56" ht="5.25" customHeight="1" thickBo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8"/>
    </row>
    <row r="41" spans="1:56" ht="17.25" customHeight="1">
      <c r="A41" s="373" t="s">
        <v>137</v>
      </c>
      <c r="B41" s="374"/>
      <c r="C41" s="374"/>
      <c r="D41" s="372"/>
      <c r="E41" s="372"/>
      <c r="F41" s="372"/>
      <c r="G41" s="372"/>
      <c r="H41" s="372"/>
      <c r="I41" s="372"/>
      <c r="J41" s="372"/>
      <c r="K41" s="372"/>
      <c r="L41" s="372"/>
      <c r="M41" s="372"/>
      <c r="N41" s="372"/>
      <c r="O41" s="313" t="s">
        <v>55</v>
      </c>
      <c r="P41" s="314"/>
      <c r="Q41" s="314"/>
      <c r="R41" s="314"/>
      <c r="S41" s="314"/>
      <c r="T41" s="314"/>
      <c r="U41" s="314"/>
      <c r="V41" s="314"/>
      <c r="W41" s="314"/>
      <c r="X41" s="314"/>
      <c r="Y41" s="315"/>
      <c r="Z41" s="313" t="s">
        <v>57</v>
      </c>
      <c r="AA41" s="314"/>
      <c r="AB41" s="314"/>
      <c r="AC41" s="314"/>
      <c r="AD41" s="314"/>
      <c r="AE41" s="314"/>
      <c r="AF41" s="314"/>
      <c r="AG41" s="314"/>
      <c r="AH41" s="314"/>
      <c r="AI41" s="314"/>
      <c r="AJ41" s="315"/>
      <c r="AK41" s="376" t="s">
        <v>130</v>
      </c>
      <c r="AL41" s="376"/>
      <c r="AM41" s="376"/>
      <c r="AN41" s="376"/>
      <c r="AO41" s="376"/>
      <c r="AP41" s="376"/>
      <c r="AQ41" s="376"/>
      <c r="AR41" s="376"/>
      <c r="AS41" s="376"/>
      <c r="AT41" s="376"/>
      <c r="AU41" s="376"/>
      <c r="AV41" s="376"/>
      <c r="AW41" s="376"/>
      <c r="AX41" s="376"/>
      <c r="AY41" s="376"/>
      <c r="AZ41" s="376"/>
      <c r="BA41" s="376"/>
      <c r="BB41" s="376"/>
      <c r="BC41" s="377"/>
    </row>
    <row r="42" spans="1:56" ht="19.5" customHeight="1">
      <c r="A42" s="366"/>
      <c r="B42" s="367"/>
      <c r="C42" s="367"/>
      <c r="D42" s="285" t="s">
        <v>58</v>
      </c>
      <c r="E42" s="286"/>
      <c r="F42" s="286"/>
      <c r="G42" s="286"/>
      <c r="H42" s="286"/>
      <c r="I42" s="286"/>
      <c r="J42" s="286"/>
      <c r="K42" s="286"/>
      <c r="L42" s="286"/>
      <c r="M42" s="286"/>
      <c r="N42" s="286"/>
      <c r="O42" s="369" t="str">
        <f>IF(基本情報入力①プログラム原稿!C57="","0",基本情報入力①プログラム原稿!C57)</f>
        <v>0</v>
      </c>
      <c r="P42" s="370"/>
      <c r="Q42" s="370"/>
      <c r="R42" s="370"/>
      <c r="S42" s="370"/>
      <c r="T42" s="370"/>
      <c r="U42" s="370"/>
      <c r="V42" s="370"/>
      <c r="W42" s="370"/>
      <c r="X42" s="370"/>
      <c r="Y42" s="371"/>
      <c r="Z42" s="369" t="str">
        <f>IF(基本情報入力①プログラム原稿!K57="","0",基本情報入力①プログラム原稿!K57)</f>
        <v>0</v>
      </c>
      <c r="AA42" s="370"/>
      <c r="AB42" s="370"/>
      <c r="AC42" s="370"/>
      <c r="AD42" s="370"/>
      <c r="AE42" s="370"/>
      <c r="AF42" s="370"/>
      <c r="AG42" s="370"/>
      <c r="AH42" s="370"/>
      <c r="AI42" s="370"/>
      <c r="AJ42" s="371"/>
      <c r="AK42" s="285" t="s">
        <v>67</v>
      </c>
      <c r="AL42" s="285"/>
      <c r="AM42" s="285"/>
      <c r="AN42" s="285"/>
      <c r="AO42" s="285"/>
      <c r="AP42" s="285"/>
      <c r="AQ42" s="285"/>
      <c r="AR42" s="285"/>
      <c r="AS42" s="285"/>
      <c r="AT42" s="285"/>
      <c r="AU42" s="285"/>
      <c r="AV42" s="285"/>
      <c r="AW42" s="285"/>
      <c r="AX42" s="285"/>
      <c r="AY42" s="285"/>
      <c r="AZ42" s="285"/>
      <c r="BA42" s="285"/>
      <c r="BB42" s="285"/>
      <c r="BC42" s="368"/>
      <c r="BD42" s="7"/>
    </row>
    <row r="43" spans="1:56" ht="19.5" customHeight="1">
      <c r="A43" s="366"/>
      <c r="B43" s="367"/>
      <c r="C43" s="367"/>
      <c r="D43" s="285" t="s">
        <v>59</v>
      </c>
      <c r="E43" s="285"/>
      <c r="F43" s="285"/>
      <c r="G43" s="285"/>
      <c r="H43" s="285"/>
      <c r="I43" s="285"/>
      <c r="J43" s="285"/>
      <c r="K43" s="285"/>
      <c r="L43" s="285"/>
      <c r="M43" s="285"/>
      <c r="N43" s="285"/>
      <c r="O43" s="369" t="str">
        <f>IF(基本情報入力①プログラム原稿!C58="","0",基本情報入力①プログラム原稿!C58)</f>
        <v>0</v>
      </c>
      <c r="P43" s="370"/>
      <c r="Q43" s="370"/>
      <c r="R43" s="370"/>
      <c r="S43" s="370"/>
      <c r="T43" s="370"/>
      <c r="U43" s="370"/>
      <c r="V43" s="370"/>
      <c r="W43" s="370"/>
      <c r="X43" s="370"/>
      <c r="Y43" s="371"/>
      <c r="Z43" s="369" t="str">
        <f>IF(基本情報入力①プログラム原稿!K58="","0",基本情報入力①プログラム原稿!K58)</f>
        <v>0</v>
      </c>
      <c r="AA43" s="370"/>
      <c r="AB43" s="370"/>
      <c r="AC43" s="370"/>
      <c r="AD43" s="370"/>
      <c r="AE43" s="370"/>
      <c r="AF43" s="370"/>
      <c r="AG43" s="370"/>
      <c r="AH43" s="370"/>
      <c r="AI43" s="370"/>
      <c r="AJ43" s="371"/>
      <c r="AK43" s="367" t="str">
        <f>IF(OR(基本情報入力①プログラム原稿!W56="",基本情報入力①プログラム原稿!Z56=""),"",基本情報入力①プログラム原稿!W56&amp;"　"&amp;基本情報入力①プログラム原稿!Z56)</f>
        <v/>
      </c>
      <c r="AL43" s="367"/>
      <c r="AM43" s="367"/>
      <c r="AN43" s="367"/>
      <c r="AO43" s="367"/>
      <c r="AP43" s="367"/>
      <c r="AQ43" s="367"/>
      <c r="AR43" s="367"/>
      <c r="AS43" s="367"/>
      <c r="AT43" s="367"/>
      <c r="AU43" s="367"/>
      <c r="AV43" s="367"/>
      <c r="AW43" s="367"/>
      <c r="AX43" s="367"/>
      <c r="AY43" s="367"/>
      <c r="AZ43" s="367"/>
      <c r="BA43" s="367"/>
      <c r="BB43" s="367"/>
      <c r="BC43" s="375"/>
    </row>
    <row r="44" spans="1:56" ht="19.5" customHeight="1">
      <c r="A44" s="366"/>
      <c r="B44" s="367"/>
      <c r="C44" s="367"/>
      <c r="D44" s="285" t="s">
        <v>60</v>
      </c>
      <c r="E44" s="285"/>
      <c r="F44" s="285"/>
      <c r="G44" s="285"/>
      <c r="H44" s="285"/>
      <c r="I44" s="285"/>
      <c r="J44" s="285"/>
      <c r="K44" s="285"/>
      <c r="L44" s="285"/>
      <c r="M44" s="285"/>
      <c r="N44" s="285"/>
      <c r="O44" s="369" t="str">
        <f>IF(基本情報入力①プログラム原稿!C59="","0",基本情報入力①プログラム原稿!C59)</f>
        <v>0</v>
      </c>
      <c r="P44" s="370"/>
      <c r="Q44" s="370"/>
      <c r="R44" s="370"/>
      <c r="S44" s="370"/>
      <c r="T44" s="370"/>
      <c r="U44" s="370"/>
      <c r="V44" s="370"/>
      <c r="W44" s="370"/>
      <c r="X44" s="370"/>
      <c r="Y44" s="371"/>
      <c r="Z44" s="369" t="str">
        <f>IF(基本情報入力①プログラム原稿!K59="","0",基本情報入力①プログラム原稿!K59)</f>
        <v>0</v>
      </c>
      <c r="AA44" s="370"/>
      <c r="AB44" s="370"/>
      <c r="AC44" s="370"/>
      <c r="AD44" s="370"/>
      <c r="AE44" s="370"/>
      <c r="AF44" s="370"/>
      <c r="AG44" s="370"/>
      <c r="AH44" s="370"/>
      <c r="AI44" s="370"/>
      <c r="AJ44" s="371"/>
      <c r="AK44" s="367"/>
      <c r="AL44" s="367"/>
      <c r="AM44" s="367"/>
      <c r="AN44" s="367"/>
      <c r="AO44" s="367"/>
      <c r="AP44" s="367"/>
      <c r="AQ44" s="367"/>
      <c r="AR44" s="367"/>
      <c r="AS44" s="367"/>
      <c r="AT44" s="367"/>
      <c r="AU44" s="367"/>
      <c r="AV44" s="367"/>
      <c r="AW44" s="367"/>
      <c r="AX44" s="367"/>
      <c r="AY44" s="367"/>
      <c r="AZ44" s="367"/>
      <c r="BA44" s="367"/>
      <c r="BB44" s="367"/>
      <c r="BC44" s="375"/>
    </row>
    <row r="45" spans="1:56" ht="25.5" customHeight="1">
      <c r="A45" s="366" t="s">
        <v>138</v>
      </c>
      <c r="B45" s="367"/>
      <c r="C45" s="367"/>
      <c r="D45" s="285" t="s">
        <v>61</v>
      </c>
      <c r="E45" s="285"/>
      <c r="F45" s="285"/>
      <c r="G45" s="285"/>
      <c r="H45" s="285"/>
      <c r="I45" s="285"/>
      <c r="J45" s="285"/>
      <c r="K45" s="285"/>
      <c r="L45" s="285"/>
      <c r="M45" s="285"/>
      <c r="N45" s="285"/>
      <c r="O45" s="383" t="str">
        <f>"　"&amp;基本情報入力①プログラム原稿!A15</f>
        <v>　</v>
      </c>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5"/>
    </row>
    <row r="46" spans="1:56" ht="27" customHeight="1" thickBot="1">
      <c r="A46" s="366" t="s">
        <v>139</v>
      </c>
      <c r="B46" s="367"/>
      <c r="C46" s="367"/>
      <c r="D46" s="285" t="s">
        <v>108</v>
      </c>
      <c r="E46" s="285"/>
      <c r="F46" s="285"/>
      <c r="G46" s="285"/>
      <c r="H46" s="285"/>
      <c r="I46" s="285"/>
      <c r="J46" s="285"/>
      <c r="K46" s="285"/>
      <c r="L46" s="285"/>
      <c r="M46" s="285"/>
      <c r="N46" s="285"/>
      <c r="O46" s="40"/>
      <c r="P46" s="378" t="str">
        <f>IF(基本情報入力①プログラム原稿!A17="","",基本情報入力①プログラム原稿!A17)</f>
        <v/>
      </c>
      <c r="Q46" s="378"/>
      <c r="R46" s="378"/>
      <c r="S46" s="378"/>
      <c r="T46" s="41" t="s">
        <v>112</v>
      </c>
      <c r="U46" s="378" t="str">
        <f>IF(基本情報入力①プログラム原稿!E17="","",基本情報入力①プログラム原稿!E17)</f>
        <v/>
      </c>
      <c r="V46" s="378"/>
      <c r="W46" s="378"/>
      <c r="X46" s="378"/>
      <c r="Y46" s="378"/>
      <c r="Z46" s="41" t="s">
        <v>111</v>
      </c>
      <c r="AA46" s="378" t="str">
        <f>IF(基本情報入力①プログラム原稿!I17="","",基本情報入力①プログラム原稿!I17)</f>
        <v/>
      </c>
      <c r="AB46" s="378"/>
      <c r="AC46" s="378"/>
      <c r="AD46" s="378"/>
      <c r="AE46" s="378"/>
      <c r="AF46" s="42"/>
      <c r="AG46" s="379" t="str">
        <f>IF(基本情報入力①プログラム原稿!A19="","",基本情報入力①プログラム原稿!A19)</f>
        <v/>
      </c>
      <c r="AH46" s="279"/>
      <c r="AI46" s="279"/>
      <c r="AJ46" s="279"/>
      <c r="AK46" s="279"/>
      <c r="AL46" s="279"/>
      <c r="AM46" s="279"/>
      <c r="AN46" s="279"/>
      <c r="AO46" s="279"/>
      <c r="AP46" s="279"/>
      <c r="AQ46" s="278" t="s">
        <v>113</v>
      </c>
      <c r="AR46" s="278"/>
      <c r="AS46" s="279" t="str">
        <f>IF(基本情報入力①プログラム原稿!K19="","",基本情報入力①プログラム原稿!K19)</f>
        <v/>
      </c>
      <c r="AT46" s="279"/>
      <c r="AU46" s="279"/>
      <c r="AV46" s="279"/>
      <c r="AW46" s="279"/>
      <c r="AX46" s="279"/>
      <c r="AY46" s="279"/>
      <c r="AZ46" s="279"/>
      <c r="BA46" s="279"/>
      <c r="BB46" s="279"/>
      <c r="BC46" s="280"/>
    </row>
    <row r="47" spans="1:56" ht="14.4">
      <c r="A47" s="14"/>
      <c r="B47" s="14"/>
      <c r="C47" s="14"/>
      <c r="D47" s="15"/>
      <c r="E47" s="15"/>
      <c r="F47" s="15"/>
      <c r="G47" s="15"/>
      <c r="H47" s="15"/>
      <c r="I47" s="15"/>
      <c r="J47" s="15"/>
      <c r="K47" s="15"/>
      <c r="L47" s="15"/>
      <c r="M47" s="15"/>
      <c r="N47" s="15"/>
      <c r="O47" s="15"/>
      <c r="P47" s="15"/>
      <c r="Q47" s="15"/>
      <c r="R47" s="15"/>
      <c r="S47" s="15"/>
      <c r="T47" s="15"/>
      <c r="U47" s="15"/>
      <c r="V47" s="15"/>
      <c r="W47" s="15"/>
      <c r="X47" s="15"/>
      <c r="Y47" s="15"/>
      <c r="Z47" s="16"/>
      <c r="AA47" s="16"/>
      <c r="AB47" s="16"/>
      <c r="AC47" s="16"/>
      <c r="AD47" s="15"/>
      <c r="AE47" s="15"/>
      <c r="AF47" s="15"/>
      <c r="AG47" s="15"/>
      <c r="AH47" s="15"/>
      <c r="AI47" s="15"/>
      <c r="AJ47" s="16"/>
      <c r="AK47" s="16"/>
      <c r="AL47" s="16"/>
      <c r="AM47" s="16"/>
      <c r="AN47" s="15"/>
      <c r="AO47" s="13"/>
      <c r="AP47" s="13"/>
      <c r="AQ47" s="13"/>
      <c r="AR47" s="13"/>
      <c r="AS47" s="13"/>
      <c r="AT47" s="13"/>
      <c r="AU47" s="13"/>
      <c r="AV47" s="13"/>
      <c r="AW47" s="13"/>
      <c r="AX47" s="13"/>
      <c r="AY47" s="13"/>
      <c r="AZ47" s="13"/>
      <c r="BA47" s="13"/>
      <c r="BB47" s="13"/>
      <c r="BC47" s="13"/>
    </row>
    <row r="48" spans="1:56" ht="15.75" customHeight="1">
      <c r="A48" s="4"/>
      <c r="B48" s="4"/>
      <c r="C48" s="4"/>
      <c r="D48" s="17"/>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row>
    <row r="49" spans="1:5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sheetData>
  <sheetProtection password="9690" sheet="1" selectLockedCells="1" autoFilter="0" selectUnlockedCells="1"/>
  <mergeCells count="297">
    <mergeCell ref="A4:K5"/>
    <mergeCell ref="A7:X9"/>
    <mergeCell ref="A2:P3"/>
    <mergeCell ref="AL3:AT4"/>
    <mergeCell ref="AU3:BC4"/>
    <mergeCell ref="AC5:AK9"/>
    <mergeCell ref="AL5:AT9"/>
    <mergeCell ref="AU5:BC9"/>
    <mergeCell ref="S13:AT14"/>
    <mergeCell ref="A10:W11"/>
    <mergeCell ref="A12:C14"/>
    <mergeCell ref="S12:AT12"/>
    <mergeCell ref="R3:AF4"/>
    <mergeCell ref="Z17:AA17"/>
    <mergeCell ref="P17:Q17"/>
    <mergeCell ref="R17:S17"/>
    <mergeCell ref="T17:U17"/>
    <mergeCell ref="V17:W17"/>
    <mergeCell ref="AD17:AE17"/>
    <mergeCell ref="R20:S20"/>
    <mergeCell ref="T20:U20"/>
    <mergeCell ref="AU12:BC12"/>
    <mergeCell ref="AU13:BC14"/>
    <mergeCell ref="D12:R12"/>
    <mergeCell ref="D13:R14"/>
    <mergeCell ref="Z20:AA20"/>
    <mergeCell ref="X17:Y17"/>
    <mergeCell ref="BB17:BC17"/>
    <mergeCell ref="AP17:AQ17"/>
    <mergeCell ref="AR17:AS17"/>
    <mergeCell ref="AT17:AU17"/>
    <mergeCell ref="AH17:AI17"/>
    <mergeCell ref="AZ17:BA17"/>
    <mergeCell ref="AV17:AW17"/>
    <mergeCell ref="AJ17:AK17"/>
    <mergeCell ref="AL17:AM17"/>
    <mergeCell ref="AN17:AO17"/>
    <mergeCell ref="A39:BC39"/>
    <mergeCell ref="A45:C45"/>
    <mergeCell ref="O44:Y44"/>
    <mergeCell ref="C34:K34"/>
    <mergeCell ref="N32:V32"/>
    <mergeCell ref="N33:V33"/>
    <mergeCell ref="L32:M32"/>
    <mergeCell ref="L33:M33"/>
    <mergeCell ref="N35:V35"/>
    <mergeCell ref="L34:M34"/>
    <mergeCell ref="O45:BC45"/>
    <mergeCell ref="O43:Y43"/>
    <mergeCell ref="L35:M35"/>
    <mergeCell ref="AH35:AI35"/>
    <mergeCell ref="AS35:AT35"/>
    <mergeCell ref="Y33:AG33"/>
    <mergeCell ref="AJ35:AR35"/>
    <mergeCell ref="AU35:BC35"/>
    <mergeCell ref="A35:B35"/>
    <mergeCell ref="C35:K35"/>
    <mergeCell ref="C32:K32"/>
    <mergeCell ref="C33:K33"/>
    <mergeCell ref="W32:X32"/>
    <mergeCell ref="W33:X33"/>
    <mergeCell ref="A46:C46"/>
    <mergeCell ref="Z41:AJ41"/>
    <mergeCell ref="D43:N43"/>
    <mergeCell ref="D44:N44"/>
    <mergeCell ref="D45:N45"/>
    <mergeCell ref="D46:N46"/>
    <mergeCell ref="AK42:BC42"/>
    <mergeCell ref="Z44:AJ44"/>
    <mergeCell ref="Z42:AJ42"/>
    <mergeCell ref="Z43:AJ43"/>
    <mergeCell ref="D41:N41"/>
    <mergeCell ref="A41:C44"/>
    <mergeCell ref="O42:Y42"/>
    <mergeCell ref="AK43:BC44"/>
    <mergeCell ref="AK41:BC41"/>
    <mergeCell ref="U46:Y46"/>
    <mergeCell ref="AA46:AE46"/>
    <mergeCell ref="P46:S46"/>
    <mergeCell ref="AG46:AP46"/>
    <mergeCell ref="A16:C22"/>
    <mergeCell ref="D16:O16"/>
    <mergeCell ref="A30:B30"/>
    <mergeCell ref="BB21:BC22"/>
    <mergeCell ref="AN21:AO22"/>
    <mergeCell ref="C30:K30"/>
    <mergeCell ref="AT21:AU22"/>
    <mergeCell ref="AS30:AT30"/>
    <mergeCell ref="AJ30:AR30"/>
    <mergeCell ref="AZ24:BA25"/>
    <mergeCell ref="BB24:BC25"/>
    <mergeCell ref="P16:BC16"/>
    <mergeCell ref="AV21:AW22"/>
    <mergeCell ref="AX21:AY22"/>
    <mergeCell ref="V20:W20"/>
    <mergeCell ref="X20:Y20"/>
    <mergeCell ref="BB20:BC20"/>
    <mergeCell ref="AX20:AY20"/>
    <mergeCell ref="AD21:AE22"/>
    <mergeCell ref="Z21:AA22"/>
    <mergeCell ref="AV20:AW20"/>
    <mergeCell ref="AP21:AQ22"/>
    <mergeCell ref="V18:W19"/>
    <mergeCell ref="AZ20:BA20"/>
    <mergeCell ref="AL18:AM19"/>
    <mergeCell ref="BB18:BC19"/>
    <mergeCell ref="AZ18:BA19"/>
    <mergeCell ref="AJ18:AK19"/>
    <mergeCell ref="AH18:AI19"/>
    <mergeCell ref="AV18:AW19"/>
    <mergeCell ref="AT18:AU19"/>
    <mergeCell ref="AP18:AQ19"/>
    <mergeCell ref="AN20:AO20"/>
    <mergeCell ref="AR20:AS20"/>
    <mergeCell ref="AR18:AS19"/>
    <mergeCell ref="AT20:AU20"/>
    <mergeCell ref="Z18:AA19"/>
    <mergeCell ref="AB18:AC19"/>
    <mergeCell ref="AD18:AE19"/>
    <mergeCell ref="AH30:AI30"/>
    <mergeCell ref="AH21:AI22"/>
    <mergeCell ref="AB21:AC22"/>
    <mergeCell ref="AD27:AE28"/>
    <mergeCell ref="AF23:AG23"/>
    <mergeCell ref="AB23:AC23"/>
    <mergeCell ref="AD23:AE23"/>
    <mergeCell ref="AD20:AE20"/>
    <mergeCell ref="AF20:AG20"/>
    <mergeCell ref="AF18:AG19"/>
    <mergeCell ref="AF24:AG25"/>
    <mergeCell ref="AB26:AC26"/>
    <mergeCell ref="AD26:AE26"/>
    <mergeCell ref="AB27:AC28"/>
    <mergeCell ref="AF27:AG28"/>
    <mergeCell ref="BB27:BC28"/>
    <mergeCell ref="AH27:AI28"/>
    <mergeCell ref="AP27:AQ28"/>
    <mergeCell ref="AX27:AY28"/>
    <mergeCell ref="AJ27:AK28"/>
    <mergeCell ref="BB26:BC26"/>
    <mergeCell ref="AV26:AW26"/>
    <mergeCell ref="AU30:BC30"/>
    <mergeCell ref="AL27:AM28"/>
    <mergeCell ref="AN27:AO28"/>
    <mergeCell ref="AZ27:BA28"/>
    <mergeCell ref="AZ26:BA26"/>
    <mergeCell ref="AV27:AW28"/>
    <mergeCell ref="AR27:AS28"/>
    <mergeCell ref="AT27:AU28"/>
    <mergeCell ref="AT24:AU25"/>
    <mergeCell ref="AV24:AW25"/>
    <mergeCell ref="AN24:AO25"/>
    <mergeCell ref="AP24:AQ25"/>
    <mergeCell ref="AR24:AS25"/>
    <mergeCell ref="AH24:AI25"/>
    <mergeCell ref="AF26:AG26"/>
    <mergeCell ref="AX26:AY26"/>
    <mergeCell ref="AL26:AM26"/>
    <mergeCell ref="AJ26:AK26"/>
    <mergeCell ref="AL24:AM25"/>
    <mergeCell ref="AJ24:AK25"/>
    <mergeCell ref="AN26:AO26"/>
    <mergeCell ref="AH26:AI26"/>
    <mergeCell ref="AZ23:BA23"/>
    <mergeCell ref="BB23:BC23"/>
    <mergeCell ref="AV23:AW23"/>
    <mergeCell ref="AX23:AY23"/>
    <mergeCell ref="AZ21:BA22"/>
    <mergeCell ref="Y35:AG35"/>
    <mergeCell ref="Y32:AG32"/>
    <mergeCell ref="W34:X34"/>
    <mergeCell ref="AH31:AI31"/>
    <mergeCell ref="AJ31:AR31"/>
    <mergeCell ref="AU34:BC34"/>
    <mergeCell ref="AU32:BC32"/>
    <mergeCell ref="AU33:BC33"/>
    <mergeCell ref="AS31:AT31"/>
    <mergeCell ref="AS32:AT32"/>
    <mergeCell ref="AS34:AT34"/>
    <mergeCell ref="AJ34:AR34"/>
    <mergeCell ref="AH32:AI32"/>
    <mergeCell ref="AH33:AI33"/>
    <mergeCell ref="AH34:AI34"/>
    <mergeCell ref="AJ32:AR32"/>
    <mergeCell ref="AU31:BC31"/>
    <mergeCell ref="AJ33:AR33"/>
    <mergeCell ref="AX24:AY25"/>
    <mergeCell ref="A23:C28"/>
    <mergeCell ref="P23:Q23"/>
    <mergeCell ref="P24:Q25"/>
    <mergeCell ref="P27:Q28"/>
    <mergeCell ref="P26:Q26"/>
    <mergeCell ref="D23:O23"/>
    <mergeCell ref="Y34:AG34"/>
    <mergeCell ref="AS33:AT33"/>
    <mergeCell ref="AP26:AQ26"/>
    <mergeCell ref="AR26:AS26"/>
    <mergeCell ref="AT26:AU26"/>
    <mergeCell ref="A31:B31"/>
    <mergeCell ref="C31:K31"/>
    <mergeCell ref="A32:B32"/>
    <mergeCell ref="A33:B33"/>
    <mergeCell ref="A34:B34"/>
    <mergeCell ref="X24:Y25"/>
    <mergeCell ref="R23:S23"/>
    <mergeCell ref="R24:S25"/>
    <mergeCell ref="X23:Y23"/>
    <mergeCell ref="Z26:AA26"/>
    <mergeCell ref="Z24:AA25"/>
    <mergeCell ref="N34:V34"/>
    <mergeCell ref="AT23:AU23"/>
    <mergeCell ref="Y31:AG31"/>
    <mergeCell ref="W31:X31"/>
    <mergeCell ref="Y30:AG30"/>
    <mergeCell ref="T23:U23"/>
    <mergeCell ref="R27:S28"/>
    <mergeCell ref="X27:Y28"/>
    <mergeCell ref="R26:S26"/>
    <mergeCell ref="N30:V30"/>
    <mergeCell ref="T26:U26"/>
    <mergeCell ref="V26:W26"/>
    <mergeCell ref="N31:V31"/>
    <mergeCell ref="Z27:AA28"/>
    <mergeCell ref="X26:Y26"/>
    <mergeCell ref="W30:X30"/>
    <mergeCell ref="AD24:AE25"/>
    <mergeCell ref="Z23:AA23"/>
    <mergeCell ref="AB24:AC25"/>
    <mergeCell ref="P21:Q22"/>
    <mergeCell ref="R21:S22"/>
    <mergeCell ref="T21:U22"/>
    <mergeCell ref="V21:W22"/>
    <mergeCell ref="X21:Y22"/>
    <mergeCell ref="P20:Q20"/>
    <mergeCell ref="P18:Q19"/>
    <mergeCell ref="R18:S19"/>
    <mergeCell ref="T18:U19"/>
    <mergeCell ref="X18:Y19"/>
    <mergeCell ref="AL21:AM22"/>
    <mergeCell ref="AR23:AS23"/>
    <mergeCell ref="AL23:AM23"/>
    <mergeCell ref="AB20:AC20"/>
    <mergeCell ref="AH20:AI20"/>
    <mergeCell ref="AJ20:AK20"/>
    <mergeCell ref="AL20:AM20"/>
    <mergeCell ref="AN23:AO23"/>
    <mergeCell ref="V23:W23"/>
    <mergeCell ref="AJ21:AK22"/>
    <mergeCell ref="AF21:AG22"/>
    <mergeCell ref="AH23:AI23"/>
    <mergeCell ref="AR21:AS22"/>
    <mergeCell ref="AP23:AQ23"/>
    <mergeCell ref="AJ23:AK23"/>
    <mergeCell ref="AX17:AY17"/>
    <mergeCell ref="AX18:AY19"/>
    <mergeCell ref="AQ46:AR46"/>
    <mergeCell ref="AS46:BC46"/>
    <mergeCell ref="L30:M30"/>
    <mergeCell ref="L31:M31"/>
    <mergeCell ref="D42:N42"/>
    <mergeCell ref="V24:W25"/>
    <mergeCell ref="T27:U28"/>
    <mergeCell ref="V27:W28"/>
    <mergeCell ref="T24:U25"/>
    <mergeCell ref="D17:O17"/>
    <mergeCell ref="D20:O20"/>
    <mergeCell ref="D18:O19"/>
    <mergeCell ref="D21:O22"/>
    <mergeCell ref="D24:O25"/>
    <mergeCell ref="D26:O26"/>
    <mergeCell ref="D27:O28"/>
    <mergeCell ref="O41:Y41"/>
    <mergeCell ref="W35:X35"/>
    <mergeCell ref="AF17:AG17"/>
    <mergeCell ref="AN18:AO19"/>
    <mergeCell ref="AP20:AQ20"/>
    <mergeCell ref="AB17:AC17"/>
    <mergeCell ref="AU36:BC36"/>
    <mergeCell ref="A37:B37"/>
    <mergeCell ref="C37:K37"/>
    <mergeCell ref="L37:M37"/>
    <mergeCell ref="N37:V37"/>
    <mergeCell ref="W37:X37"/>
    <mergeCell ref="Y37:AG37"/>
    <mergeCell ref="AH37:AI37"/>
    <mergeCell ref="AJ37:AR37"/>
    <mergeCell ref="AS37:AT37"/>
    <mergeCell ref="AU37:BC37"/>
    <mergeCell ref="A36:B36"/>
    <mergeCell ref="C36:K36"/>
    <mergeCell ref="L36:M36"/>
    <mergeCell ref="N36:V36"/>
    <mergeCell ref="W36:X36"/>
    <mergeCell ref="Y36:AG36"/>
    <mergeCell ref="AH36:AI36"/>
    <mergeCell ref="AJ36:AR36"/>
    <mergeCell ref="AS36:AT36"/>
  </mergeCells>
  <phoneticPr fontId="3"/>
  <conditionalFormatting sqref="P16:BC16 O45 S12:S13 AU13">
    <cfRule type="cellIs" dxfId="1" priority="1" stopIfTrue="1" operator="equal">
      <formula>0</formula>
    </cfRule>
  </conditionalFormatting>
  <pageMargins left="0.43307086614173229" right="0.39370078740157483" top="0.59055118110236227" bottom="0.59055118110236227" header="0.51181102362204722" footer="0.51181102362204722"/>
  <pageSetup paperSize="9" scale="9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1"/>
  <sheetViews>
    <sheetView showGridLines="0" showRowColHeaders="0" tabSelected="1" zoomScale="70" zoomScaleNormal="70" workbookViewId="0">
      <selection activeCell="Y10" sqref="Y10"/>
    </sheetView>
  </sheetViews>
  <sheetFormatPr defaultColWidth="8.88671875" defaultRowHeight="13.2"/>
  <cols>
    <col min="1" max="1" width="3.44140625" style="96" bestFit="1" customWidth="1"/>
    <col min="2" max="2" width="25.6640625" style="96" customWidth="1"/>
    <col min="3" max="3" width="27.88671875" style="96" bestFit="1" customWidth="1"/>
    <col min="4" max="4" width="15.44140625" style="96" bestFit="1" customWidth="1"/>
    <col min="5" max="5" width="10.6640625" style="96" bestFit="1" customWidth="1"/>
    <col min="6" max="6" width="15.44140625" style="96" bestFit="1" customWidth="1"/>
    <col min="7" max="7" width="15.109375" style="96" bestFit="1" customWidth="1"/>
    <col min="8" max="11" width="3.33203125" style="96" customWidth="1"/>
    <col min="12" max="12" width="10.6640625" style="96" bestFit="1" customWidth="1"/>
    <col min="13" max="22" width="5.6640625" style="96" customWidth="1"/>
    <col min="23" max="24" width="9" style="96" customWidth="1"/>
    <col min="25" max="25" width="18" style="96" bestFit="1" customWidth="1"/>
    <col min="26" max="26" width="14.6640625" style="96" customWidth="1"/>
    <col min="27" max="27" width="20.44140625" style="96" customWidth="1"/>
    <col min="28" max="28" width="13" style="96" bestFit="1" customWidth="1"/>
    <col min="29" max="29" width="13.44140625" style="96" customWidth="1"/>
    <col min="30" max="16384" width="8.88671875" style="96"/>
  </cols>
  <sheetData>
    <row r="1" spans="1:29" ht="19.2">
      <c r="A1" s="139"/>
      <c r="B1" s="91"/>
      <c r="C1" s="91"/>
      <c r="D1" s="92"/>
      <c r="E1" s="92"/>
      <c r="F1" s="92"/>
      <c r="G1" s="92"/>
      <c r="H1" s="92"/>
      <c r="I1" s="92"/>
      <c r="J1" s="92"/>
      <c r="K1" s="138" t="s">
        <v>182</v>
      </c>
      <c r="L1" s="93"/>
      <c r="M1" s="93"/>
      <c r="N1" s="93"/>
      <c r="O1" s="94"/>
      <c r="P1" s="94"/>
      <c r="Q1" s="94"/>
    </row>
    <row r="2" spans="1:29" ht="28.2">
      <c r="A2" s="479" t="str">
        <f>CONCATENATE(基本情報入力①プログラム原稿!A1,"使用曲目報告書")</f>
        <v>第38回全日本高校・大学ダンスフェスティバル（神戸）　使用曲目報告書</v>
      </c>
      <c r="B2" s="479"/>
      <c r="C2" s="479"/>
      <c r="D2" s="479"/>
      <c r="E2" s="479"/>
      <c r="F2" s="479"/>
      <c r="G2" s="95" t="s">
        <v>183</v>
      </c>
      <c r="H2" s="480" t="str">
        <f>IF(基本情報入力①プログラム原稿!A22="","",基本情報入力①プログラム原稿!A22)</f>
        <v/>
      </c>
      <c r="I2" s="481"/>
      <c r="J2" s="481"/>
      <c r="K2" s="482"/>
      <c r="L2" s="445" t="str">
        <f>IF(COUNTIF(L9:L18,"外国作品")&gt;0,"【要対応】必ずサブ出版の許諾を確認してください","")</f>
        <v/>
      </c>
      <c r="M2" s="446"/>
      <c r="N2" s="446"/>
      <c r="O2" s="446"/>
      <c r="P2" s="446"/>
      <c r="Q2" s="446"/>
      <c r="R2" s="446"/>
      <c r="S2" s="446"/>
      <c r="T2" s="446"/>
      <c r="U2" s="446"/>
      <c r="V2" s="446"/>
      <c r="W2" s="446"/>
      <c r="X2" s="446"/>
      <c r="Y2" s="446"/>
      <c r="Z2" s="446"/>
    </row>
    <row r="3" spans="1:29" ht="18.75" customHeight="1">
      <c r="A3" s="88"/>
      <c r="B3" s="140"/>
      <c r="C3" s="87"/>
      <c r="D3" s="87"/>
      <c r="E3" s="89"/>
      <c r="F3" s="87"/>
      <c r="G3" s="87"/>
      <c r="H3" s="90"/>
      <c r="I3" s="90"/>
      <c r="J3" s="90"/>
      <c r="K3" s="90"/>
      <c r="L3" s="447" t="str">
        <f>IF(COUNTIF($M$9:$X$18,"J(×)")+COUNTIF(M9:X18,"J(△)")&gt;0,"【要確認】NexToneでも「△」「×」となる項目がある場合は、必ずその項目について、権利元へ許諾をとってください","")</f>
        <v/>
      </c>
      <c r="M3" s="447"/>
      <c r="N3" s="447"/>
      <c r="O3" s="447"/>
      <c r="P3" s="447"/>
      <c r="Q3" s="447"/>
      <c r="R3" s="447"/>
      <c r="S3" s="447"/>
      <c r="T3" s="447"/>
      <c r="U3" s="447"/>
      <c r="V3" s="447"/>
      <c r="W3" s="447"/>
      <c r="X3" s="447"/>
      <c r="Y3" s="447"/>
      <c r="Z3" s="447"/>
    </row>
    <row r="4" spans="1:29" ht="30" customHeight="1">
      <c r="A4" s="483" t="s">
        <v>140</v>
      </c>
      <c r="B4" s="484"/>
      <c r="C4" s="485" t="str">
        <f>IF(基本情報入力①プログラム原稿!A9="","",基本情報入力①プログラム原稿!A9)</f>
        <v/>
      </c>
      <c r="D4" s="484"/>
      <c r="E4" s="484"/>
      <c r="F4" s="484"/>
      <c r="G4" s="137" t="s">
        <v>181</v>
      </c>
      <c r="H4" s="486"/>
      <c r="I4" s="487"/>
      <c r="J4" s="487"/>
      <c r="K4" s="488"/>
      <c r="L4" s="445" t="str">
        <f>IF(COUNTIF(Y9:Y18,"許諾済み")+COUNTIF(Z9:Z18,"許諾済み")&gt;0,"【要対応】許諾書はメールで添付 orAB 用紙に同封して送付してください","")</f>
        <v/>
      </c>
      <c r="M4" s="446"/>
      <c r="N4" s="446"/>
      <c r="O4" s="446"/>
      <c r="P4" s="446"/>
      <c r="Q4" s="446"/>
      <c r="R4" s="446"/>
      <c r="S4" s="446"/>
      <c r="T4" s="446"/>
      <c r="U4" s="446"/>
      <c r="V4" s="446"/>
      <c r="W4" s="446"/>
      <c r="X4" s="446"/>
      <c r="Y4" s="446"/>
      <c r="Z4" s="446"/>
    </row>
    <row r="5" spans="1:29">
      <c r="R5" s="136"/>
    </row>
    <row r="6" spans="1:29" ht="13.2" customHeight="1">
      <c r="A6" s="476" t="s">
        <v>180</v>
      </c>
      <c r="B6" s="469" t="s">
        <v>179</v>
      </c>
      <c r="C6" s="462" t="s">
        <v>178</v>
      </c>
      <c r="D6" s="462" t="s">
        <v>177</v>
      </c>
      <c r="E6" s="462" t="s">
        <v>176</v>
      </c>
      <c r="F6" s="462" t="s">
        <v>175</v>
      </c>
      <c r="G6" s="462" t="s">
        <v>174</v>
      </c>
      <c r="H6" s="462" t="s">
        <v>173</v>
      </c>
      <c r="I6" s="462"/>
      <c r="J6" s="462"/>
      <c r="K6" s="464"/>
      <c r="L6" s="466" t="s">
        <v>172</v>
      </c>
      <c r="M6" s="469" t="s">
        <v>171</v>
      </c>
      <c r="N6" s="462"/>
      <c r="O6" s="462"/>
      <c r="P6" s="462"/>
      <c r="Q6" s="462"/>
      <c r="R6" s="462"/>
      <c r="S6" s="462"/>
      <c r="T6" s="462"/>
      <c r="U6" s="462"/>
      <c r="V6" s="462"/>
      <c r="W6" s="462"/>
      <c r="X6" s="462"/>
      <c r="Y6" s="462"/>
      <c r="Z6" s="470"/>
      <c r="AA6" s="469" t="s">
        <v>170</v>
      </c>
      <c r="AB6" s="462"/>
      <c r="AC6" s="470"/>
    </row>
    <row r="7" spans="1:29" ht="18.75" customHeight="1">
      <c r="A7" s="477"/>
      <c r="B7" s="474"/>
      <c r="C7" s="463"/>
      <c r="D7" s="463"/>
      <c r="E7" s="463"/>
      <c r="F7" s="463"/>
      <c r="G7" s="463"/>
      <c r="H7" s="463"/>
      <c r="I7" s="463"/>
      <c r="J7" s="463"/>
      <c r="K7" s="456"/>
      <c r="L7" s="467"/>
      <c r="M7" s="471" t="s">
        <v>169</v>
      </c>
      <c r="N7" s="472"/>
      <c r="O7" s="473" t="s">
        <v>168</v>
      </c>
      <c r="P7" s="472"/>
      <c r="Q7" s="473" t="s">
        <v>167</v>
      </c>
      <c r="R7" s="472"/>
      <c r="S7" s="454" t="s">
        <v>187</v>
      </c>
      <c r="T7" s="455"/>
      <c r="U7" s="454" t="s">
        <v>188</v>
      </c>
      <c r="V7" s="455"/>
      <c r="W7" s="456" t="s">
        <v>166</v>
      </c>
      <c r="X7" s="457"/>
      <c r="Y7" s="458" t="s">
        <v>165</v>
      </c>
      <c r="Z7" s="460" t="s">
        <v>164</v>
      </c>
      <c r="AA7" s="474" t="s">
        <v>163</v>
      </c>
      <c r="AB7" s="463" t="s">
        <v>162</v>
      </c>
      <c r="AC7" s="460" t="s">
        <v>161</v>
      </c>
    </row>
    <row r="8" spans="1:29">
      <c r="A8" s="478"/>
      <c r="B8" s="475"/>
      <c r="C8" s="459"/>
      <c r="D8" s="459"/>
      <c r="E8" s="459"/>
      <c r="F8" s="459"/>
      <c r="G8" s="459"/>
      <c r="H8" s="459"/>
      <c r="I8" s="459"/>
      <c r="J8" s="459"/>
      <c r="K8" s="465"/>
      <c r="L8" s="468"/>
      <c r="M8" s="135" t="s">
        <v>160</v>
      </c>
      <c r="N8" s="134" t="s">
        <v>159</v>
      </c>
      <c r="O8" s="134" t="s">
        <v>160</v>
      </c>
      <c r="P8" s="134" t="s">
        <v>159</v>
      </c>
      <c r="Q8" s="134" t="s">
        <v>160</v>
      </c>
      <c r="R8" s="134" t="s">
        <v>159</v>
      </c>
      <c r="S8" s="134" t="s">
        <v>160</v>
      </c>
      <c r="T8" s="134" t="s">
        <v>159</v>
      </c>
      <c r="U8" s="134" t="s">
        <v>160</v>
      </c>
      <c r="V8" s="134" t="s">
        <v>159</v>
      </c>
      <c r="W8" s="141" t="s">
        <v>158</v>
      </c>
      <c r="X8" s="141" t="s">
        <v>157</v>
      </c>
      <c r="Y8" s="459"/>
      <c r="Z8" s="461"/>
      <c r="AA8" s="475"/>
      <c r="AB8" s="459"/>
      <c r="AC8" s="461"/>
    </row>
    <row r="9" spans="1:29" ht="25.05" customHeight="1">
      <c r="A9" s="133">
        <v>1</v>
      </c>
      <c r="B9" s="132"/>
      <c r="C9" s="128"/>
      <c r="D9" s="128"/>
      <c r="E9" s="128"/>
      <c r="F9" s="128"/>
      <c r="G9" s="128"/>
      <c r="H9" s="126"/>
      <c r="I9" s="131" t="s">
        <v>156</v>
      </c>
      <c r="J9" s="126"/>
      <c r="K9" s="131" t="s">
        <v>141</v>
      </c>
      <c r="L9" s="119"/>
      <c r="M9" s="130"/>
      <c r="N9" s="129"/>
      <c r="O9" s="129"/>
      <c r="P9" s="129"/>
      <c r="Q9" s="129"/>
      <c r="R9" s="129"/>
      <c r="S9" s="142"/>
      <c r="T9" s="142"/>
      <c r="U9" s="142"/>
      <c r="V9" s="142"/>
      <c r="W9" s="128"/>
      <c r="X9" s="128"/>
      <c r="Y9" s="128"/>
      <c r="Z9" s="145"/>
      <c r="AA9" s="127"/>
      <c r="AB9" s="126"/>
      <c r="AC9" s="125"/>
    </row>
    <row r="10" spans="1:29" ht="25.05" customHeight="1">
      <c r="A10" s="124">
        <v>2</v>
      </c>
      <c r="B10" s="123"/>
      <c r="C10" s="113"/>
      <c r="D10" s="113"/>
      <c r="E10" s="113"/>
      <c r="F10" s="113"/>
      <c r="G10" s="113"/>
      <c r="H10" s="111"/>
      <c r="I10" s="116" t="s">
        <v>156</v>
      </c>
      <c r="J10" s="111"/>
      <c r="K10" s="116" t="s">
        <v>141</v>
      </c>
      <c r="L10" s="112"/>
      <c r="M10" s="115"/>
      <c r="N10" s="114"/>
      <c r="O10" s="114"/>
      <c r="P10" s="114"/>
      <c r="Q10" s="114"/>
      <c r="R10" s="114"/>
      <c r="S10" s="143"/>
      <c r="T10" s="143"/>
      <c r="U10" s="143"/>
      <c r="V10" s="143"/>
      <c r="W10" s="113"/>
      <c r="X10" s="113"/>
      <c r="Y10" s="113"/>
      <c r="Z10" s="146"/>
      <c r="AA10" s="112"/>
      <c r="AB10" s="111"/>
      <c r="AC10" s="110"/>
    </row>
    <row r="11" spans="1:29" ht="25.05" customHeight="1">
      <c r="A11" s="122">
        <v>3</v>
      </c>
      <c r="B11" s="121"/>
      <c r="C11" s="120"/>
      <c r="D11" s="120"/>
      <c r="E11" s="113"/>
      <c r="F11" s="113"/>
      <c r="G11" s="113"/>
      <c r="H11" s="111"/>
      <c r="I11" s="116" t="s">
        <v>156</v>
      </c>
      <c r="J11" s="111"/>
      <c r="K11" s="116" t="s">
        <v>141</v>
      </c>
      <c r="L11" s="119"/>
      <c r="M11" s="115"/>
      <c r="N11" s="114"/>
      <c r="O11" s="114"/>
      <c r="P11" s="114"/>
      <c r="Q11" s="114"/>
      <c r="R11" s="114"/>
      <c r="S11" s="143"/>
      <c r="T11" s="143"/>
      <c r="U11" s="143"/>
      <c r="V11" s="143"/>
      <c r="W11" s="113"/>
      <c r="X11" s="113"/>
      <c r="Y11" s="113"/>
      <c r="Z11" s="146"/>
      <c r="AA11" s="112"/>
      <c r="AB11" s="111"/>
      <c r="AC11" s="110"/>
    </row>
    <row r="12" spans="1:29" ht="25.05" customHeight="1">
      <c r="A12" s="118">
        <v>4</v>
      </c>
      <c r="B12" s="117"/>
      <c r="C12" s="113"/>
      <c r="D12" s="113"/>
      <c r="E12" s="113"/>
      <c r="F12" s="113"/>
      <c r="G12" s="113"/>
      <c r="H12" s="111"/>
      <c r="I12" s="116" t="s">
        <v>156</v>
      </c>
      <c r="J12" s="111"/>
      <c r="K12" s="116" t="s">
        <v>141</v>
      </c>
      <c r="L12" s="112"/>
      <c r="M12" s="115"/>
      <c r="N12" s="114"/>
      <c r="O12" s="114"/>
      <c r="P12" s="114"/>
      <c r="Q12" s="114"/>
      <c r="R12" s="114"/>
      <c r="S12" s="143"/>
      <c r="T12" s="143"/>
      <c r="U12" s="143"/>
      <c r="V12" s="143"/>
      <c r="W12" s="113"/>
      <c r="X12" s="113"/>
      <c r="Y12" s="113"/>
      <c r="Z12" s="146"/>
      <c r="AA12" s="112"/>
      <c r="AB12" s="111"/>
      <c r="AC12" s="110"/>
    </row>
    <row r="13" spans="1:29" ht="25.05" customHeight="1">
      <c r="A13" s="118">
        <v>5</v>
      </c>
      <c r="B13" s="117"/>
      <c r="C13" s="113"/>
      <c r="D13" s="113"/>
      <c r="E13" s="113"/>
      <c r="F13" s="113"/>
      <c r="G13" s="113"/>
      <c r="H13" s="111"/>
      <c r="I13" s="116" t="s">
        <v>156</v>
      </c>
      <c r="J13" s="111"/>
      <c r="K13" s="116" t="s">
        <v>141</v>
      </c>
      <c r="L13" s="112"/>
      <c r="M13" s="115"/>
      <c r="N13" s="114"/>
      <c r="O13" s="114"/>
      <c r="P13" s="114"/>
      <c r="Q13" s="114"/>
      <c r="R13" s="114"/>
      <c r="S13" s="143"/>
      <c r="T13" s="143"/>
      <c r="U13" s="143"/>
      <c r="V13" s="143"/>
      <c r="W13" s="113"/>
      <c r="X13" s="113"/>
      <c r="Y13" s="113"/>
      <c r="Z13" s="147"/>
      <c r="AA13" s="112"/>
      <c r="AB13" s="111"/>
      <c r="AC13" s="110"/>
    </row>
    <row r="14" spans="1:29" ht="25.05" customHeight="1">
      <c r="A14" s="118">
        <v>6</v>
      </c>
      <c r="B14" s="117"/>
      <c r="C14" s="113"/>
      <c r="D14" s="113"/>
      <c r="E14" s="113"/>
      <c r="F14" s="113"/>
      <c r="G14" s="113"/>
      <c r="H14" s="111"/>
      <c r="I14" s="116" t="s">
        <v>156</v>
      </c>
      <c r="J14" s="111"/>
      <c r="K14" s="116" t="s">
        <v>141</v>
      </c>
      <c r="L14" s="112"/>
      <c r="M14" s="115"/>
      <c r="N14" s="114"/>
      <c r="O14" s="114"/>
      <c r="P14" s="114"/>
      <c r="Q14" s="114"/>
      <c r="R14" s="114"/>
      <c r="S14" s="143"/>
      <c r="T14" s="143"/>
      <c r="U14" s="143"/>
      <c r="V14" s="143"/>
      <c r="W14" s="113"/>
      <c r="X14" s="113"/>
      <c r="Y14" s="113"/>
      <c r="Z14" s="147"/>
      <c r="AA14" s="112"/>
      <c r="AB14" s="111"/>
      <c r="AC14" s="110"/>
    </row>
    <row r="15" spans="1:29" ht="25.05" customHeight="1">
      <c r="A15" s="118">
        <v>7</v>
      </c>
      <c r="B15" s="117"/>
      <c r="C15" s="113"/>
      <c r="D15" s="113"/>
      <c r="E15" s="113"/>
      <c r="F15" s="113"/>
      <c r="G15" s="113"/>
      <c r="H15" s="111"/>
      <c r="I15" s="116" t="s">
        <v>156</v>
      </c>
      <c r="J15" s="111"/>
      <c r="K15" s="116" t="s">
        <v>141</v>
      </c>
      <c r="L15" s="112"/>
      <c r="M15" s="115"/>
      <c r="N15" s="114"/>
      <c r="O15" s="114"/>
      <c r="P15" s="114"/>
      <c r="Q15" s="114"/>
      <c r="R15" s="114"/>
      <c r="S15" s="143"/>
      <c r="T15" s="143"/>
      <c r="U15" s="143"/>
      <c r="V15" s="143"/>
      <c r="W15" s="113"/>
      <c r="X15" s="113"/>
      <c r="Y15" s="113"/>
      <c r="Z15" s="148"/>
      <c r="AA15" s="112"/>
      <c r="AB15" s="111"/>
      <c r="AC15" s="110"/>
    </row>
    <row r="16" spans="1:29" ht="25.05" customHeight="1">
      <c r="A16" s="118">
        <v>8</v>
      </c>
      <c r="B16" s="117"/>
      <c r="C16" s="113"/>
      <c r="D16" s="113"/>
      <c r="E16" s="113"/>
      <c r="F16" s="113"/>
      <c r="G16" s="113"/>
      <c r="H16" s="111"/>
      <c r="I16" s="116" t="s">
        <v>156</v>
      </c>
      <c r="J16" s="111"/>
      <c r="K16" s="116" t="s">
        <v>141</v>
      </c>
      <c r="L16" s="112"/>
      <c r="M16" s="115"/>
      <c r="N16" s="114"/>
      <c r="O16" s="114"/>
      <c r="P16" s="114"/>
      <c r="Q16" s="114"/>
      <c r="R16" s="114"/>
      <c r="S16" s="143"/>
      <c r="T16" s="143"/>
      <c r="U16" s="143"/>
      <c r="V16" s="143"/>
      <c r="W16" s="113"/>
      <c r="X16" s="113"/>
      <c r="Y16" s="113"/>
      <c r="Z16" s="146"/>
      <c r="AA16" s="112"/>
      <c r="AB16" s="111"/>
      <c r="AC16" s="110"/>
    </row>
    <row r="17" spans="1:29" ht="25.05" customHeight="1">
      <c r="A17" s="118">
        <v>9</v>
      </c>
      <c r="B17" s="117"/>
      <c r="C17" s="113"/>
      <c r="D17" s="113"/>
      <c r="E17" s="113"/>
      <c r="F17" s="113"/>
      <c r="G17" s="113"/>
      <c r="H17" s="111"/>
      <c r="I17" s="116" t="s">
        <v>156</v>
      </c>
      <c r="J17" s="111"/>
      <c r="K17" s="116" t="s">
        <v>141</v>
      </c>
      <c r="L17" s="112"/>
      <c r="M17" s="115"/>
      <c r="N17" s="114"/>
      <c r="O17" s="114"/>
      <c r="P17" s="114"/>
      <c r="Q17" s="114"/>
      <c r="R17" s="114"/>
      <c r="S17" s="143"/>
      <c r="T17" s="143"/>
      <c r="U17" s="143"/>
      <c r="V17" s="143"/>
      <c r="W17" s="113"/>
      <c r="X17" s="113"/>
      <c r="Y17" s="113"/>
      <c r="Z17" s="146"/>
      <c r="AA17" s="112"/>
      <c r="AB17" s="111"/>
      <c r="AC17" s="110"/>
    </row>
    <row r="18" spans="1:29" ht="25.05" customHeight="1">
      <c r="A18" s="109">
        <v>10</v>
      </c>
      <c r="B18" s="108"/>
      <c r="C18" s="104"/>
      <c r="D18" s="104"/>
      <c r="E18" s="104"/>
      <c r="F18" s="104"/>
      <c r="G18" s="104"/>
      <c r="H18" s="102"/>
      <c r="I18" s="107" t="s">
        <v>156</v>
      </c>
      <c r="J18" s="102"/>
      <c r="K18" s="107" t="s">
        <v>141</v>
      </c>
      <c r="L18" s="103"/>
      <c r="M18" s="106"/>
      <c r="N18" s="105"/>
      <c r="O18" s="105"/>
      <c r="P18" s="105"/>
      <c r="Q18" s="105"/>
      <c r="R18" s="105"/>
      <c r="S18" s="144"/>
      <c r="T18" s="144"/>
      <c r="U18" s="144"/>
      <c r="V18" s="144"/>
      <c r="W18" s="104"/>
      <c r="X18" s="104"/>
      <c r="Y18" s="104"/>
      <c r="Z18" s="149"/>
      <c r="AA18" s="103"/>
      <c r="AB18" s="102"/>
      <c r="AC18" s="101"/>
    </row>
    <row r="19" spans="1:29" ht="13.8" thickBot="1"/>
    <row r="20" spans="1:29" ht="35.1" customHeight="1">
      <c r="B20" s="448" t="s">
        <v>155</v>
      </c>
      <c r="C20" s="449"/>
      <c r="D20" s="449"/>
      <c r="E20" s="449"/>
      <c r="F20" s="449"/>
      <c r="G20" s="449"/>
      <c r="H20" s="449"/>
      <c r="I20" s="449"/>
      <c r="J20" s="449"/>
      <c r="K20" s="449"/>
      <c r="L20" s="100"/>
    </row>
    <row r="21" spans="1:29" ht="35.1" customHeight="1">
      <c r="B21" s="450"/>
      <c r="C21" s="451"/>
      <c r="D21" s="451"/>
      <c r="E21" s="451"/>
      <c r="F21" s="451"/>
      <c r="G21" s="451"/>
      <c r="H21" s="451"/>
      <c r="I21" s="451"/>
      <c r="J21" s="451"/>
      <c r="K21" s="451"/>
      <c r="L21" s="100"/>
    </row>
    <row r="22" spans="1:29" ht="35.1" customHeight="1" thickBot="1">
      <c r="B22" s="452"/>
      <c r="C22" s="453"/>
      <c r="D22" s="453"/>
      <c r="E22" s="453"/>
      <c r="F22" s="453"/>
      <c r="G22" s="453"/>
      <c r="H22" s="453"/>
      <c r="I22" s="453"/>
      <c r="J22" s="453"/>
      <c r="K22" s="453"/>
      <c r="L22" s="100"/>
    </row>
    <row r="24" spans="1:29" ht="18" customHeight="1">
      <c r="B24" s="99"/>
    </row>
    <row r="26" spans="1:29">
      <c r="M26" s="97" t="s">
        <v>154</v>
      </c>
      <c r="N26" s="97" t="s">
        <v>153</v>
      </c>
      <c r="O26" s="97" t="s">
        <v>154</v>
      </c>
      <c r="P26" s="97" t="s">
        <v>153</v>
      </c>
      <c r="Q26" s="97" t="s">
        <v>154</v>
      </c>
      <c r="R26" s="97" t="s">
        <v>153</v>
      </c>
      <c r="S26" s="97" t="s">
        <v>154</v>
      </c>
      <c r="T26" s="97" t="s">
        <v>153</v>
      </c>
      <c r="U26" s="97" t="s">
        <v>154</v>
      </c>
      <c r="V26" s="97" t="s">
        <v>153</v>
      </c>
      <c r="Y26" s="97" t="s">
        <v>152</v>
      </c>
      <c r="Z26" s="98" t="s">
        <v>151</v>
      </c>
    </row>
    <row r="27" spans="1:29">
      <c r="M27" s="97" t="s">
        <v>150</v>
      </c>
      <c r="N27" s="97" t="s">
        <v>149</v>
      </c>
      <c r="O27" s="97" t="s">
        <v>150</v>
      </c>
      <c r="P27" s="97" t="s">
        <v>149</v>
      </c>
      <c r="Q27" s="97" t="s">
        <v>150</v>
      </c>
      <c r="R27" s="97" t="s">
        <v>149</v>
      </c>
      <c r="S27" s="97" t="s">
        <v>150</v>
      </c>
      <c r="T27" s="97" t="s">
        <v>149</v>
      </c>
      <c r="U27" s="97" t="s">
        <v>150</v>
      </c>
      <c r="V27" s="97" t="s">
        <v>149</v>
      </c>
      <c r="Y27" s="98" t="s">
        <v>148</v>
      </c>
      <c r="Z27" s="98"/>
    </row>
    <row r="28" spans="1:29">
      <c r="M28" s="97" t="s">
        <v>147</v>
      </c>
      <c r="N28" s="97" t="s">
        <v>146</v>
      </c>
      <c r="O28" s="97" t="s">
        <v>147</v>
      </c>
      <c r="P28" s="97" t="s">
        <v>146</v>
      </c>
      <c r="Q28" s="97" t="s">
        <v>147</v>
      </c>
      <c r="R28" s="97" t="s">
        <v>146</v>
      </c>
      <c r="S28" s="97" t="s">
        <v>147</v>
      </c>
      <c r="T28" s="97" t="s">
        <v>146</v>
      </c>
      <c r="U28" s="97" t="s">
        <v>147</v>
      </c>
      <c r="V28" s="97" t="s">
        <v>146</v>
      </c>
    </row>
    <row r="29" spans="1:29">
      <c r="M29" s="97" t="s">
        <v>145</v>
      </c>
      <c r="N29" s="97" t="s">
        <v>145</v>
      </c>
      <c r="O29" s="97" t="s">
        <v>145</v>
      </c>
      <c r="P29" s="97" t="s">
        <v>145</v>
      </c>
      <c r="Q29" s="97" t="s">
        <v>145</v>
      </c>
      <c r="R29" s="97" t="s">
        <v>145</v>
      </c>
      <c r="S29" s="97" t="s">
        <v>145</v>
      </c>
      <c r="T29" s="97" t="s">
        <v>145</v>
      </c>
      <c r="U29" s="97" t="s">
        <v>145</v>
      </c>
      <c r="V29" s="97" t="s">
        <v>145</v>
      </c>
    </row>
    <row r="30" spans="1:29">
      <c r="M30" s="97" t="s">
        <v>144</v>
      </c>
      <c r="N30" s="97" t="s">
        <v>144</v>
      </c>
      <c r="O30" s="97" t="s">
        <v>144</v>
      </c>
      <c r="P30" s="97" t="s">
        <v>144</v>
      </c>
      <c r="Q30" s="97" t="s">
        <v>144</v>
      </c>
      <c r="R30" s="97" t="s">
        <v>144</v>
      </c>
      <c r="S30" s="97" t="s">
        <v>144</v>
      </c>
      <c r="T30" s="97" t="s">
        <v>144</v>
      </c>
      <c r="U30" s="97" t="s">
        <v>144</v>
      </c>
      <c r="V30" s="97" t="s">
        <v>144</v>
      </c>
    </row>
    <row r="31" spans="1:29">
      <c r="M31" s="97" t="s">
        <v>143</v>
      </c>
      <c r="N31" s="97" t="s">
        <v>143</v>
      </c>
      <c r="O31" s="97" t="s">
        <v>143</v>
      </c>
      <c r="P31" s="97" t="s">
        <v>143</v>
      </c>
      <c r="Q31" s="97" t="s">
        <v>143</v>
      </c>
      <c r="R31" s="97" t="s">
        <v>143</v>
      </c>
      <c r="S31" s="97" t="s">
        <v>143</v>
      </c>
      <c r="T31" s="97" t="s">
        <v>143</v>
      </c>
      <c r="U31" s="97" t="s">
        <v>143</v>
      </c>
      <c r="V31" s="97" t="s">
        <v>143</v>
      </c>
    </row>
  </sheetData>
  <sheetProtection password="9690" sheet="1" selectLockedCells="1"/>
  <mergeCells count="31">
    <mergeCell ref="C4:F4"/>
    <mergeCell ref="H4:K4"/>
    <mergeCell ref="A6:A8"/>
    <mergeCell ref="B6:B8"/>
    <mergeCell ref="C6:C8"/>
    <mergeCell ref="D6:D8"/>
    <mergeCell ref="E6:E8"/>
    <mergeCell ref="AA6:AC6"/>
    <mergeCell ref="M7:N7"/>
    <mergeCell ref="O7:P7"/>
    <mergeCell ref="Q7:R7"/>
    <mergeCell ref="S7:T7"/>
    <mergeCell ref="AC7:AC8"/>
    <mergeCell ref="AA7:AA8"/>
    <mergeCell ref="AB7:AB8"/>
    <mergeCell ref="L2:Z2"/>
    <mergeCell ref="L3:Z3"/>
    <mergeCell ref="L4:Z4"/>
    <mergeCell ref="B20:K22"/>
    <mergeCell ref="U7:V7"/>
    <mergeCell ref="W7:X7"/>
    <mergeCell ref="Y7:Y8"/>
    <mergeCell ref="Z7:Z8"/>
    <mergeCell ref="F6:F8"/>
    <mergeCell ref="G6:G8"/>
    <mergeCell ref="H6:K8"/>
    <mergeCell ref="L6:L8"/>
    <mergeCell ref="M6:Z6"/>
    <mergeCell ref="A2:F2"/>
    <mergeCell ref="H2:K2"/>
    <mergeCell ref="A4:B4"/>
  </mergeCells>
  <phoneticPr fontId="21"/>
  <conditionalFormatting sqref="Y9">
    <cfRule type="expression" dxfId="0" priority="1">
      <formula>$L$9="外国作品"</formula>
    </cfRule>
  </conditionalFormatting>
  <dataValidations count="6">
    <dataValidation type="list" allowBlank="1" showInputMessage="1" showErrorMessage="1" sqref="N9:N18 V9:V18 T9:T18 R9:R18 P9:P18">
      <formula1>$N$26:$N$31</formula1>
    </dataValidation>
    <dataValidation type="list" allowBlank="1" showInputMessage="1" showErrorMessage="1" sqref="R5 U9:U18 S9:S18 Q9:Q18 O9:O18 M9:M18">
      <formula1>$M$26:$M$31</formula1>
    </dataValidation>
    <dataValidation type="list" allowBlank="1" showInputMessage="1" showErrorMessage="1" sqref="Z9:Z18">
      <formula1>$Z$26:$Z$27</formula1>
    </dataValidation>
    <dataValidation type="list" allowBlank="1" showInputMessage="1" showErrorMessage="1" sqref="Y9">
      <formula1>$Y$26:$Y$27</formula1>
    </dataValidation>
    <dataValidation type="list" allowBlank="1" showInputMessage="1" showErrorMessage="1" sqref="Y10:Y18">
      <formula1>"許諾済み,JASRACへ申請"</formula1>
    </dataValidation>
    <dataValidation type="list" allowBlank="1" showInputMessage="1" showErrorMessage="1" sqref="L9:L18">
      <formula1>"内国作品,外国作品"</formula1>
    </dataValidation>
  </dataValidations>
  <pageMargins left="0.70866141732283472" right="0.70866141732283472" top="0.74803149606299213" bottom="0.74803149606299213" header="0.31496062992125984" footer="0.31496062992125984"/>
  <pageSetup paperSize="9" scale="46" orientation="landscape" r:id="rId1"/>
  <colBreaks count="1" manualBreakCount="1">
    <brk id="11"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49"/>
  <sheetViews>
    <sheetView workbookViewId="0"/>
  </sheetViews>
  <sheetFormatPr defaultRowHeight="13.2"/>
  <sheetData>
    <row r="1" spans="1:1">
      <c r="A1" t="s">
        <v>47</v>
      </c>
    </row>
    <row r="2" spans="1:1">
      <c r="A2" t="s">
        <v>48</v>
      </c>
    </row>
    <row r="3" spans="1:1">
      <c r="A3" t="s">
        <v>0</v>
      </c>
    </row>
    <row r="4" spans="1:1">
      <c r="A4" t="s">
        <v>1</v>
      </c>
    </row>
    <row r="5" spans="1:1">
      <c r="A5" t="s">
        <v>2</v>
      </c>
    </row>
    <row r="6" spans="1:1">
      <c r="A6" t="s">
        <v>3</v>
      </c>
    </row>
    <row r="7" spans="1:1">
      <c r="A7" t="s">
        <v>4</v>
      </c>
    </row>
    <row r="8" spans="1:1">
      <c r="A8" t="s">
        <v>5</v>
      </c>
    </row>
    <row r="9" spans="1:1">
      <c r="A9" t="s">
        <v>6</v>
      </c>
    </row>
    <row r="10" spans="1:1">
      <c r="A10"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0" spans="1:1">
      <c r="A20" t="s">
        <v>17</v>
      </c>
    </row>
    <row r="21" spans="1:1">
      <c r="A21" t="s">
        <v>18</v>
      </c>
    </row>
    <row r="22" spans="1:1">
      <c r="A22" t="s">
        <v>19</v>
      </c>
    </row>
    <row r="23" spans="1:1">
      <c r="A23" t="s">
        <v>20</v>
      </c>
    </row>
    <row r="24" spans="1:1">
      <c r="A24" t="s">
        <v>21</v>
      </c>
    </row>
    <row r="25" spans="1:1">
      <c r="A25" t="s">
        <v>22</v>
      </c>
    </row>
    <row r="26" spans="1:1">
      <c r="A26" t="s">
        <v>23</v>
      </c>
    </row>
    <row r="27" spans="1:1">
      <c r="A27" t="s">
        <v>24</v>
      </c>
    </row>
    <row r="28" spans="1:1">
      <c r="A28" t="s">
        <v>25</v>
      </c>
    </row>
    <row r="29" spans="1:1">
      <c r="A29" t="s">
        <v>26</v>
      </c>
    </row>
    <row r="30" spans="1:1">
      <c r="A30" t="s">
        <v>27</v>
      </c>
    </row>
    <row r="31" spans="1:1">
      <c r="A31" t="s">
        <v>28</v>
      </c>
    </row>
    <row r="32" spans="1:1">
      <c r="A32" t="s">
        <v>29</v>
      </c>
    </row>
    <row r="33" spans="1:1">
      <c r="A33" t="s">
        <v>30</v>
      </c>
    </row>
    <row r="34" spans="1:1">
      <c r="A34" t="s">
        <v>31</v>
      </c>
    </row>
    <row r="35" spans="1:1">
      <c r="A35" t="s">
        <v>32</v>
      </c>
    </row>
    <row r="36" spans="1:1">
      <c r="A36" t="s">
        <v>33</v>
      </c>
    </row>
    <row r="37" spans="1:1">
      <c r="A37" t="s">
        <v>34</v>
      </c>
    </row>
    <row r="38" spans="1:1">
      <c r="A38" t="s">
        <v>35</v>
      </c>
    </row>
    <row r="39" spans="1:1">
      <c r="A39" t="s">
        <v>36</v>
      </c>
    </row>
    <row r="40" spans="1:1">
      <c r="A40" t="s">
        <v>37</v>
      </c>
    </row>
    <row r="41" spans="1:1">
      <c r="A41" t="s">
        <v>38</v>
      </c>
    </row>
    <row r="42" spans="1:1">
      <c r="A42" t="s">
        <v>39</v>
      </c>
    </row>
    <row r="43" spans="1:1">
      <c r="A43" t="s">
        <v>40</v>
      </c>
    </row>
    <row r="44" spans="1:1">
      <c r="A44" t="s">
        <v>41</v>
      </c>
    </row>
    <row r="45" spans="1:1">
      <c r="A45" t="s">
        <v>42</v>
      </c>
    </row>
    <row r="46" spans="1:1">
      <c r="A46" t="s">
        <v>43</v>
      </c>
    </row>
    <row r="47" spans="1:1">
      <c r="A47" t="s">
        <v>44</v>
      </c>
    </row>
    <row r="48" spans="1:1">
      <c r="A48" t="s">
        <v>45</v>
      </c>
    </row>
    <row r="49" spans="1:1">
      <c r="A49" t="s">
        <v>46</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AY1"/>
  <sheetViews>
    <sheetView workbookViewId="0"/>
  </sheetViews>
  <sheetFormatPr defaultColWidth="2.21875" defaultRowHeight="41.25" customHeight="1"/>
  <cols>
    <col min="1" max="16384" width="2.21875" style="2"/>
  </cols>
  <sheetData>
    <row r="1" spans="1:51" ht="41.25" customHeight="1">
      <c r="A1" s="2" t="s">
        <v>50</v>
      </c>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32</v>
      </c>
      <c r="AH1" s="2">
        <v>33</v>
      </c>
      <c r="AI1" s="2">
        <v>34</v>
      </c>
      <c r="AJ1" s="2">
        <v>35</v>
      </c>
      <c r="AK1" s="2">
        <v>36</v>
      </c>
      <c r="AL1" s="2">
        <v>37</v>
      </c>
      <c r="AM1" s="2">
        <v>38</v>
      </c>
      <c r="AN1" s="2">
        <v>39</v>
      </c>
      <c r="AO1" s="2">
        <v>40</v>
      </c>
      <c r="AP1" s="2">
        <v>41</v>
      </c>
      <c r="AQ1" s="2">
        <v>42</v>
      </c>
      <c r="AR1" s="2">
        <v>43</v>
      </c>
      <c r="AS1" s="2">
        <v>44</v>
      </c>
      <c r="AT1" s="2">
        <v>45</v>
      </c>
      <c r="AU1" s="2">
        <v>46</v>
      </c>
      <c r="AV1" s="2">
        <v>47</v>
      </c>
      <c r="AW1" s="2">
        <v>48</v>
      </c>
      <c r="AX1" s="2">
        <v>49</v>
      </c>
      <c r="AY1" s="2">
        <v>50</v>
      </c>
    </row>
  </sheetData>
  <phoneticPr fontId="3"/>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78</vt:i4>
      </vt:variant>
    </vt:vector>
  </HeadingPairs>
  <TitlesOfParts>
    <vt:vector size="83" baseType="lpstr">
      <vt:lpstr>基本情報入力①プログラム原稿</vt:lpstr>
      <vt:lpstr>②A用紙（参加発表）</vt:lpstr>
      <vt:lpstr>③使用曲目報告書</vt:lpstr>
      <vt:lpstr>リスト縦</vt:lpstr>
      <vt:lpstr>リスト横</vt:lpstr>
      <vt:lpstr>基本情報入力①プログラム原稿!A1用紙提出用コンクール部門出演者人数合計</vt:lpstr>
      <vt:lpstr>基本情報入力①プログラム原稿!A1用紙提出用コンクール部門出演者人数女</vt:lpstr>
      <vt:lpstr>基本情報入力①プログラム原稿!A1用紙提出用コンクール部門出演者人数男</vt:lpstr>
      <vt:lpstr>リスト横!List_都道府県</vt:lpstr>
      <vt:lpstr>List_都道府県</vt:lpstr>
      <vt:lpstr>基本情報入力①プログラム原稿!PC用メールアドレス_アカウント</vt:lpstr>
      <vt:lpstr>基本情報入力①プログラム原稿!PC用メールアドレス_ドメイン</vt:lpstr>
      <vt:lpstr>'②A用紙（参加発表）'!Print_Area</vt:lpstr>
      <vt:lpstr>③使用曲目報告書!Print_Area</vt:lpstr>
      <vt:lpstr>基本情報入力①プログラム原稿!Print_Area</vt:lpstr>
      <vt:lpstr>基本情報入力①プログラム原稿!コンクール部門作品タイトル</vt:lpstr>
      <vt:lpstr>基本情報入力①プログラム原稿!コンクール部門作品タイトルアナウンス用読み仮名</vt:lpstr>
      <vt:lpstr>基本情報入力①プログラム原稿!コンクール部門参加者氏名01姓</vt:lpstr>
      <vt:lpstr>基本情報入力①プログラム原稿!コンクール部門参加者氏名01名</vt:lpstr>
      <vt:lpstr>基本情報入力①プログラム原稿!コンクール部門参加者氏名02姓</vt:lpstr>
      <vt:lpstr>基本情報入力①プログラム原稿!コンクール部門参加者氏名02名</vt:lpstr>
      <vt:lpstr>基本情報入力①プログラム原稿!コンクール部門参加者氏名03姓</vt:lpstr>
      <vt:lpstr>基本情報入力①プログラム原稿!コンクール部門参加者氏名03名</vt:lpstr>
      <vt:lpstr>基本情報入力①プログラム原稿!コンクール部門参加者氏名04姓</vt:lpstr>
      <vt:lpstr>基本情報入力①プログラム原稿!コンクール部門参加者氏名04名</vt:lpstr>
      <vt:lpstr>基本情報入力①プログラム原稿!コンクール部門参加者氏名05姓</vt:lpstr>
      <vt:lpstr>基本情報入力①プログラム原稿!コンクール部門参加者氏名05名</vt:lpstr>
      <vt:lpstr>基本情報入力①プログラム原稿!コンクール部門参加者氏名06姓</vt:lpstr>
      <vt:lpstr>基本情報入力①プログラム原稿!コンクール部門参加者氏名06名</vt:lpstr>
      <vt:lpstr>基本情報入力①プログラム原稿!コンクール部門参加者氏名07姓</vt:lpstr>
      <vt:lpstr>基本情報入力①プログラム原稿!コンクール部門参加者氏名07名</vt:lpstr>
      <vt:lpstr>基本情報入力①プログラム原稿!コンクール部門参加者氏名08姓</vt:lpstr>
      <vt:lpstr>基本情報入力①プログラム原稿!コンクール部門参加者氏名08名</vt:lpstr>
      <vt:lpstr>基本情報入力①プログラム原稿!コンクール部門参加者氏名09姓</vt:lpstr>
      <vt:lpstr>基本情報入力①プログラム原稿!コンクール部門参加者氏名09名</vt:lpstr>
      <vt:lpstr>基本情報入力①プログラム原稿!コンクール部門参加者氏名10姓</vt:lpstr>
      <vt:lpstr>基本情報入力①プログラム原稿!コンクール部門参加者氏名10名</vt:lpstr>
      <vt:lpstr>基本情報入力①プログラム原稿!コンクール部門参加者氏名11姓</vt:lpstr>
      <vt:lpstr>基本情報入力①プログラム原稿!コンクール部門参加者氏名11名</vt:lpstr>
      <vt:lpstr>基本情報入力①プログラム原稿!コンクール部門参加者氏名12姓</vt:lpstr>
      <vt:lpstr>基本情報入力①プログラム原稿!コンクール部門参加者氏名12名</vt:lpstr>
      <vt:lpstr>基本情報入力①プログラム原稿!コンクール部門参加者氏名13姓</vt:lpstr>
      <vt:lpstr>基本情報入力①プログラム原稿!コンクール部門参加者氏名13名</vt:lpstr>
      <vt:lpstr>基本情報入力①プログラム原稿!コンクール部門参加者氏名14姓</vt:lpstr>
      <vt:lpstr>基本情報入力①プログラム原稿!コンクール部門参加者氏名14名</vt:lpstr>
      <vt:lpstr>基本情報入力①プログラム原稿!コンクール部門参加者氏名15姓</vt:lpstr>
      <vt:lpstr>基本情報入力①プログラム原稿!コンクール部門参加者氏名15名</vt:lpstr>
      <vt:lpstr>基本情報入力①プログラム原稿!コンクール部門参加者氏名16姓</vt:lpstr>
      <vt:lpstr>基本情報入力①プログラム原稿!コンクール部門参加者氏名16名</vt:lpstr>
      <vt:lpstr>基本情報入力①プログラム原稿!コンクール部門参加者氏名17姓</vt:lpstr>
      <vt:lpstr>基本情報入力①プログラム原稿!コンクール部門参加者氏名17名</vt:lpstr>
      <vt:lpstr>基本情報入力①プログラム原稿!コンクール部門参加者氏名18姓</vt:lpstr>
      <vt:lpstr>基本情報入力①プログラム原稿!コンクール部門参加者氏名18名</vt:lpstr>
      <vt:lpstr>基本情報入力①プログラム原稿!コンクール部門参加者氏名19姓</vt:lpstr>
      <vt:lpstr>基本情報入力①プログラム原稿!コンクール部門参加者氏名19名</vt:lpstr>
      <vt:lpstr>基本情報入力①プログラム原稿!コンクール部門参加者氏名20姓</vt:lpstr>
      <vt:lpstr>基本情報入力①プログラム原稿!コンクール部門参加者氏名20名</vt:lpstr>
      <vt:lpstr>基本情報入力①プログラム原稿!コンクール部門参加者氏名21姓</vt:lpstr>
      <vt:lpstr>基本情報入力①プログラム原稿!コンクール部門参加者氏名21名</vt:lpstr>
      <vt:lpstr>基本情報入力①プログラム原稿!コンクール部門参加者氏名22姓</vt:lpstr>
      <vt:lpstr>基本情報入力①プログラム原稿!コンクール部門参加者氏名22名</vt:lpstr>
      <vt:lpstr>基本情報入力①プログラム原稿!コンクール部門参加者氏名23姓</vt:lpstr>
      <vt:lpstr>基本情報入力①プログラム原稿!コンクール部門参加者氏名23名</vt:lpstr>
      <vt:lpstr>基本情報入力①プログラム原稿!コンクール部門参加者氏名24姓</vt:lpstr>
      <vt:lpstr>基本情報入力①プログラム原稿!コンクール部門参加者氏名24名</vt:lpstr>
      <vt:lpstr>基本情報入力①プログラム原稿!コンクール部門参加者氏名25姓</vt:lpstr>
      <vt:lpstr>基本情報入力①プログラム原稿!コンクール部門参加者氏名25名</vt:lpstr>
      <vt:lpstr>基本情報入力①プログラム原稿!コンクール部門参加者氏名26姓</vt:lpstr>
      <vt:lpstr>基本情報入力①プログラム原稿!コンクール部門参加者氏名26名</vt:lpstr>
      <vt:lpstr>基本情報入力①プログラム原稿!コンクール部門参加者氏名27姓</vt:lpstr>
      <vt:lpstr>基本情報入力①プログラム原稿!コンクール部門参加者氏名27名</vt:lpstr>
      <vt:lpstr>基本情報入力①プログラム原稿!コンクール部門参加者氏名28姓</vt:lpstr>
      <vt:lpstr>基本情報入力①プログラム原稿!コンクール部門参加者氏名28名</vt:lpstr>
      <vt:lpstr>基本情報入力①プログラム原稿!コンクール部門参加者氏名29姓</vt:lpstr>
      <vt:lpstr>基本情報入力①プログラム原稿!コンクール部門参加者氏名29名</vt:lpstr>
      <vt:lpstr>基本情報入力①プログラム原稿!コンクール部門参加者氏名30姓</vt:lpstr>
      <vt:lpstr>基本情報入力①プログラム原稿!コンクール部門参加者氏名30名</vt:lpstr>
      <vt:lpstr>基本情報入力①プログラム原稿!学校名</vt:lpstr>
      <vt:lpstr>基本情報入力①プログラム原稿!緊急連絡先携帯TEL_後</vt:lpstr>
      <vt:lpstr>基本情報入力①プログラム原稿!緊急連絡先携帯TEL_前</vt:lpstr>
      <vt:lpstr>基本情報入力①プログラム原稿!緊急連絡先携帯TEL_中</vt:lpstr>
      <vt:lpstr>基本情報入力①プログラム原稿!顧問又は指導教員氏名</vt:lpstr>
      <vt:lpstr>基本情報入力①プログラム原稿!都道府県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dc:creator>
  <cp:lastModifiedBy>Windows ユーザー</cp:lastModifiedBy>
  <cp:lastPrinted>2025-05-29T02:33:51Z</cp:lastPrinted>
  <dcterms:created xsi:type="dcterms:W3CDTF">2008-02-11T08:51:07Z</dcterms:created>
  <dcterms:modified xsi:type="dcterms:W3CDTF">2026-05-28T08:06:14Z</dcterms:modified>
</cp:coreProperties>
</file>